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file01\共有フォルダ\ZZZ-全庁共有\120_総務管理課\30_管財担当\☆【設計図書データ】（指名業者送付用データ）\令和8年度\一般競争入札\第３回目（20260925）工事２件\初狩保育所等衛生設備工事\"/>
    </mc:Choice>
  </mc:AlternateContent>
  <bookViews>
    <workbookView xWindow="0" yWindow="0" windowWidth="28800" windowHeight="12210" tabRatio="671"/>
  </bookViews>
  <sheets>
    <sheet name="表" sheetId="4" r:id="rId1"/>
    <sheet name="鑑" sheetId="36" r:id="rId2"/>
    <sheet name="Ⅰ" sheetId="150" r:id="rId3"/>
    <sheet name="共通費" sheetId="8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BAN1">#REF!</definedName>
    <definedName name="_BAN1">#REF!</definedName>
    <definedName name="BAN">#REF!</definedName>
    <definedName name="D">#REF!</definedName>
    <definedName name="_xlnm.Print_Area" localSheetId="2">Ⅰ!$A:$H</definedName>
    <definedName name="_xlnm.Print_Area" localSheetId="1">鑑!$A$1:$H$69</definedName>
    <definedName name="_xlnm.Print_Area" localSheetId="3">共通費!$A$1:$K$35</definedName>
    <definedName name="_xlnm.Print_Area" localSheetId="0">表!$A$1:$I$16</definedName>
    <definedName name="_xlnm.Print_Titles" localSheetId="2">Ⅰ!$1:$1</definedName>
    <definedName name="_xlnm.Print_Titles" localSheetId="1">鑑!$1:$1</definedName>
    <definedName name="_xlnm.Print_Titles" localSheetId="3">共通費!$1:$1</definedName>
    <definedName name="ガラス工">[1]労務費!#REF!</definedName>
    <definedName name="その他_ｺﾝｸﾘｰﾄ">'[2]単価（積算数量調書貼付用）'!$H$157</definedName>
    <definedName name="その他_モルタル">'[3]単価（積算数量調書貼付用）'!$H$159</definedName>
    <definedName name="その他_機器搬入_機器搬出_はつり">'[3]単価（積算数量調書貼付用）'!$H$153</definedName>
    <definedName name="その他_型枠">'[3]単価（積算数量調書貼付用）'!$H$160</definedName>
    <definedName name="その他_砂利">'[3]単価（積算数量調書貼付用）'!$H$156</definedName>
    <definedName name="その他_鉄筋">'[3]単価（積算数量調書貼付用）'!$H$158</definedName>
    <definedName name="その他_土工">'[2]単価（積算数量調書貼付用）'!$H$155</definedName>
    <definedName name="その他_配管付属品_衛生機器_桝_インバート_足かけ">'[2]単価（積算数量調書貼付用）'!$H$150</definedName>
    <definedName name="ﾎﾞｲﾄﾞｽﾘｰﾌﾞ150φ">[1]ポール基礎!$V$17</definedName>
    <definedName name="運搬機械">[3]No1!$I$86</definedName>
    <definedName name="基準塗装費">[1]塗装費１!$M$21</definedName>
    <definedName name="機械運搬費">[4]労務費!$E$133</definedName>
    <definedName name="機械損料トラック2">[3]労務費!$E$107</definedName>
    <definedName name="機器搬入基準単価">[1]No1!#REF!</definedName>
    <definedName name="件名">[5]拾い表!$E$1</definedName>
    <definedName name="件名2">#REF!</definedName>
    <definedName name="建設省建築工事積算基準">[1]労務費!#REF!</definedName>
    <definedName name="建築ブロック工">[1]労務費!#REF!</definedName>
    <definedName name="工事名">[6]表紙!$E$7</definedName>
    <definedName name="根切_0.13">[4]No2!$I$10</definedName>
    <definedName name="根切_0.28">[4]No2!$I$14</definedName>
    <definedName name="根切_0.45">[4]No2!$I$18</definedName>
    <definedName name="週休2日制">[7]労務費!$J$7:$J$9</definedName>
    <definedName name="商品C">#REF!</definedName>
    <definedName name="商品C1">#REF!</definedName>
    <definedName name="商品C2">#REF!</definedName>
    <definedName name="商品C3">#REF!</definedName>
    <definedName name="商品C4">#REF!</definedName>
    <definedName name="商品N">#REF!</definedName>
    <definedName name="商品N1">#REF!</definedName>
    <definedName name="商品N2">#REF!</definedName>
    <definedName name="商品N3">#REF!</definedName>
    <definedName name="商品N4">#REF!</definedName>
    <definedName name="商品R">#REF!</definedName>
    <definedName name="数量">#REF!</definedName>
    <definedName name="請求先C">#REF!</definedName>
    <definedName name="積算基準年度">[1]労務費!#REF!</definedName>
    <definedName name="設備機械工">[1]労務費!#REF!</definedName>
    <definedName name="前回請求先C">#REF!</definedName>
    <definedName name="前回入金額">#REF!</definedName>
    <definedName name="前回入金元R">#REF!</definedName>
    <definedName name="前回入金日">#REF!</definedName>
    <definedName name="前回売上額">#REF!</definedName>
    <definedName name="前回売上先R">#REF!</definedName>
    <definedName name="前回売上日">#REF!</definedName>
    <definedName name="単価">#REF!</definedName>
    <definedName name="単価1">#REF!</definedName>
    <definedName name="単価2">#REF!</definedName>
    <definedName name="単価3">#REF!</definedName>
    <definedName name="単価4">#REF!</definedName>
    <definedName name="賃料16t">[3]労務費!$E$113</definedName>
    <definedName name="鉄骨重量">[1]No2!#REF!</definedName>
    <definedName name="伝票No">#REF!</definedName>
    <definedName name="電工費">[6]種目!$Q$2</definedName>
    <definedName name="特殊作業員">[1]労務費!$E$4</definedName>
    <definedName name="読込商品C">#REF!</definedName>
    <definedName name="読込商品N">#REF!</definedName>
    <definedName name="読込数量">#REF!</definedName>
    <definedName name="読込単価">#REF!</definedName>
    <definedName name="読込伝票No">#REF!</definedName>
    <definedName name="読込入金No">#REF!</definedName>
    <definedName name="読込入金額">#REF!</definedName>
    <definedName name="読込入金元C">#REF!</definedName>
    <definedName name="読込入金日">#REF!</definedName>
    <definedName name="読込入台帳">#REF!</definedName>
    <definedName name="読込入備考">#REF!</definedName>
    <definedName name="読込売上先C">#REF!</definedName>
    <definedName name="読込売上日">#REF!</definedName>
    <definedName name="読込売台帳">#REF!</definedName>
    <definedName name="読込売備考">#REF!</definedName>
    <definedName name="入モード">#REF!</definedName>
    <definedName name="入金No">#REF!</definedName>
    <definedName name="入金クリア">#REF!,#REF!,#REF!,#REF!,#REF!,#REF!,#REF!,#REF!,#REF!,#REF!</definedName>
    <definedName name="入金額">#REF!</definedName>
    <definedName name="入金元C">#REF!</definedName>
    <definedName name="入金元R">#REF!</definedName>
    <definedName name="入金日">#REF!</definedName>
    <definedName name="入台帳転記">#REF!</definedName>
    <definedName name="入入力範囲">#REF!</definedName>
    <definedName name="入備考">#REF!</definedName>
    <definedName name="年度">[1]労務費!$C$2</definedName>
    <definedName name="売モード">#REF!</definedName>
    <definedName name="売上クリア">#REF!,#REF!,#REF!,#REF!,#REF!,#REF!,#REF!</definedName>
    <definedName name="売上金額">#REF!</definedName>
    <definedName name="売上先C">#REF!</definedName>
    <definedName name="売上先R">#REF!</definedName>
    <definedName name="売上日">#REF!</definedName>
    <definedName name="売台帳転記">#REF!</definedName>
    <definedName name="売入力範囲">#REF!</definedName>
    <definedName name="売備考">#REF!</definedName>
    <definedName name="表コンクリート">[1]No1!$B$7</definedName>
    <definedName name="表その他">[1]No1!$B$59</definedName>
    <definedName name="普通作業員">[1]労務費!$E$5</definedName>
    <definedName name="埋戻し_0.13">[4]No2!$I$27</definedName>
    <definedName name="埋戻し_0.28">[4]No2!$I$32</definedName>
    <definedName name="埋戻し_0.45">[4]No2!$I$37</definedName>
    <definedName name="連続">#REF!</definedName>
    <definedName name="労務費">[3]労務費!$B$5:$F$160</definedName>
    <definedName name="労務費2">[8]労務費!$B$5:$F$160</definedName>
    <definedName name="労務費掛率">[1]労務費!$N$3</definedName>
  </definedNames>
  <calcPr calcId="162913" fullPrecision="0"/>
</workbook>
</file>

<file path=xl/calcChain.xml><?xml version="1.0" encoding="utf-8"?>
<calcChain xmlns="http://schemas.openxmlformats.org/spreadsheetml/2006/main">
  <c r="F503" i="150" l="1"/>
  <c r="F413" i="150"/>
  <c r="F343" i="150"/>
  <c r="F233" i="150" l="1"/>
  <c r="G235" i="150" l="1"/>
  <c r="G237" i="150"/>
  <c r="G527" i="150" l="1"/>
  <c r="G525" i="150"/>
  <c r="G523" i="150"/>
  <c r="G521" i="150"/>
  <c r="G519" i="150"/>
  <c r="G517" i="150"/>
  <c r="G515" i="150"/>
  <c r="G505" i="150"/>
  <c r="G503" i="150"/>
  <c r="G501" i="150"/>
  <c r="G499" i="150"/>
  <c r="G497" i="150"/>
  <c r="G495" i="150"/>
  <c r="G493" i="150"/>
  <c r="G491" i="150"/>
  <c r="G489" i="150"/>
  <c r="G487" i="150"/>
  <c r="G485" i="150"/>
  <c r="G483" i="150"/>
  <c r="G481" i="150"/>
  <c r="G479" i="150"/>
  <c r="G477" i="150"/>
  <c r="G475" i="150"/>
  <c r="G473" i="150"/>
  <c r="G471" i="150"/>
  <c r="G469" i="150"/>
  <c r="G467" i="150"/>
  <c r="G465" i="150"/>
  <c r="G463" i="150"/>
  <c r="G461" i="150"/>
  <c r="G459" i="150"/>
  <c r="G457" i="150"/>
  <c r="G455" i="150"/>
  <c r="G453" i="150"/>
  <c r="G451" i="150"/>
  <c r="G449" i="150"/>
  <c r="G447" i="150"/>
  <c r="G413" i="150"/>
  <c r="G411" i="150"/>
  <c r="G409" i="150"/>
  <c r="G407" i="150"/>
  <c r="G405" i="150"/>
  <c r="G403" i="150"/>
  <c r="G401" i="150"/>
  <c r="G399" i="150"/>
  <c r="G397" i="150"/>
  <c r="G395" i="150"/>
  <c r="G393" i="150"/>
  <c r="G391" i="150"/>
  <c r="G389" i="150"/>
  <c r="G387" i="150"/>
  <c r="G385" i="150"/>
  <c r="G383" i="150"/>
  <c r="G381" i="150"/>
  <c r="G379" i="150"/>
  <c r="G343" i="150"/>
  <c r="G341" i="150"/>
  <c r="G339" i="150"/>
  <c r="G337" i="150"/>
  <c r="G335" i="150"/>
  <c r="G333" i="150"/>
  <c r="G331" i="150"/>
  <c r="G329" i="150"/>
  <c r="G327" i="150"/>
  <c r="G325" i="150"/>
  <c r="G323" i="150"/>
  <c r="G321" i="150"/>
  <c r="G319" i="150"/>
  <c r="G317" i="150"/>
  <c r="G315" i="150"/>
  <c r="G313" i="150"/>
  <c r="G311" i="150"/>
  <c r="G309" i="150"/>
  <c r="G307" i="150"/>
  <c r="G305" i="150"/>
  <c r="G303" i="150"/>
  <c r="G301" i="150"/>
  <c r="G299" i="150"/>
  <c r="G297" i="150"/>
  <c r="G295" i="150"/>
  <c r="G293" i="150"/>
  <c r="G291" i="150"/>
  <c r="G289" i="150"/>
  <c r="G287" i="150"/>
  <c r="G285" i="150"/>
  <c r="G283" i="150"/>
  <c r="G281" i="150"/>
  <c r="G279" i="150"/>
  <c r="G277" i="150"/>
  <c r="G275" i="150"/>
  <c r="G273" i="150"/>
  <c r="G271" i="150"/>
  <c r="G269" i="150"/>
  <c r="G267" i="150"/>
  <c r="G265" i="150"/>
  <c r="G263" i="150"/>
  <c r="G261" i="150"/>
  <c r="G259" i="150"/>
  <c r="G257" i="150"/>
  <c r="G255" i="150"/>
  <c r="G253" i="150"/>
  <c r="G251" i="150"/>
  <c r="G249" i="150"/>
  <c r="G247" i="150"/>
  <c r="G245" i="150"/>
  <c r="G243" i="150"/>
  <c r="G233" i="150"/>
  <c r="G231" i="150"/>
  <c r="G229" i="150"/>
  <c r="G227" i="150"/>
  <c r="G225" i="150"/>
  <c r="G223" i="150"/>
  <c r="G221" i="150"/>
  <c r="G219" i="150"/>
  <c r="G217" i="150"/>
  <c r="G215" i="150"/>
  <c r="G213" i="150"/>
  <c r="G211" i="150"/>
  <c r="G209" i="150"/>
  <c r="G207" i="150"/>
  <c r="G205" i="150"/>
  <c r="G203" i="150"/>
  <c r="G201" i="150"/>
  <c r="G199" i="150"/>
  <c r="G197" i="150"/>
  <c r="G195" i="150"/>
  <c r="G193" i="150"/>
  <c r="G191" i="150"/>
  <c r="G189" i="150"/>
  <c r="G187" i="150"/>
  <c r="G185" i="150"/>
  <c r="G183" i="150"/>
  <c r="G181" i="150"/>
  <c r="G179" i="150"/>
  <c r="G177" i="150"/>
  <c r="G175" i="150"/>
  <c r="G173" i="150"/>
  <c r="G171" i="150"/>
  <c r="G169" i="150"/>
  <c r="G167" i="150"/>
  <c r="G165" i="150"/>
  <c r="G163" i="150"/>
  <c r="G161" i="150"/>
  <c r="G159" i="150"/>
  <c r="G157" i="150"/>
  <c r="G155" i="150"/>
  <c r="G153" i="150"/>
  <c r="G151" i="150"/>
  <c r="G149" i="150"/>
  <c r="G147" i="150"/>
  <c r="G141" i="150"/>
  <c r="G125" i="150"/>
  <c r="G123" i="150"/>
  <c r="G121" i="150"/>
  <c r="G119" i="150"/>
  <c r="G117" i="150"/>
  <c r="G115" i="150"/>
  <c r="G113" i="150"/>
  <c r="G111" i="150"/>
  <c r="G109" i="150"/>
  <c r="G107" i="150"/>
  <c r="G105" i="150"/>
  <c r="G103" i="150"/>
  <c r="G101" i="150"/>
  <c r="G99" i="150"/>
  <c r="G97" i="150"/>
  <c r="G95" i="150"/>
  <c r="G93" i="150"/>
  <c r="G91" i="150"/>
  <c r="G89" i="150"/>
  <c r="G87" i="150"/>
  <c r="G85" i="150"/>
  <c r="G83" i="150"/>
  <c r="G81" i="150"/>
  <c r="G79" i="150"/>
  <c r="G77" i="150"/>
  <c r="G75" i="150"/>
  <c r="G543" i="150" l="1"/>
  <c r="G49" i="150" s="1"/>
  <c r="G511" i="150"/>
  <c r="G47" i="150" s="1"/>
  <c r="G443" i="150"/>
  <c r="G45" i="150" s="1"/>
  <c r="G375" i="150"/>
  <c r="G43" i="150" s="1"/>
  <c r="G239" i="150"/>
  <c r="G41" i="150" s="1"/>
  <c r="G137" i="150"/>
  <c r="G39" i="150" s="1"/>
  <c r="G53" i="150" l="1"/>
  <c r="G5" i="150" s="1"/>
  <c r="G7" i="36" s="1"/>
  <c r="G11" i="150" l="1"/>
  <c r="B3" i="36" l="1"/>
  <c r="A5" i="86" l="1"/>
  <c r="G15" i="36" l="1"/>
  <c r="G3" i="36"/>
  <c r="F35" i="36"/>
  <c r="G23" i="86" l="1"/>
  <c r="G25" i="86" s="1"/>
  <c r="G27" i="86" s="1"/>
  <c r="G21" i="36" s="1"/>
  <c r="G23" i="36" l="1"/>
  <c r="G25" i="36" l="1"/>
  <c r="G27" i="36" s="1"/>
  <c r="G31" i="36" s="1"/>
  <c r="G35" i="36" s="1"/>
  <c r="G39" i="36" s="1"/>
  <c r="B4" i="4" s="1"/>
</calcChain>
</file>

<file path=xl/sharedStrings.xml><?xml version="1.0" encoding="utf-8"?>
<sst xmlns="http://schemas.openxmlformats.org/spreadsheetml/2006/main" count="777" uniqueCount="348">
  <si>
    <t>式</t>
    <rPh sb="0" eb="1">
      <t>シキ</t>
    </rPh>
    <phoneticPr fontId="2"/>
  </si>
  <si>
    <t>番号</t>
  </si>
  <si>
    <t>名　　　　称</t>
  </si>
  <si>
    <t>形　状　寸　法</t>
  </si>
  <si>
    <t>数　量</t>
  </si>
  <si>
    <t>単位</t>
  </si>
  <si>
    <t>単　　　価</t>
  </si>
  <si>
    <t>金　　　額</t>
  </si>
  <si>
    <t>適　　　用</t>
  </si>
  <si>
    <t>式</t>
  </si>
  <si>
    <t>式</t>
    <rPh sb="0" eb="1">
      <t>シキ</t>
    </rPh>
    <phoneticPr fontId="2"/>
  </si>
  <si>
    <t>現場管理費</t>
    <rPh sb="0" eb="2">
      <t>ゲンバ</t>
    </rPh>
    <rPh sb="2" eb="5">
      <t>カンリヒ</t>
    </rPh>
    <phoneticPr fontId="2"/>
  </si>
  <si>
    <t>式</t>
    <rPh sb="0" eb="1">
      <t>シキ</t>
    </rPh>
    <phoneticPr fontId="5"/>
  </si>
  <si>
    <t>甲　　　号</t>
    <rPh sb="0" eb="1">
      <t>コウ</t>
    </rPh>
    <rPh sb="4" eb="5">
      <t>ゴウ</t>
    </rPh>
    <phoneticPr fontId="5"/>
  </si>
  <si>
    <t>工事場所</t>
    <rPh sb="0" eb="2">
      <t>コウジ</t>
    </rPh>
    <rPh sb="2" eb="4">
      <t>バショ</t>
    </rPh>
    <phoneticPr fontId="5"/>
  </si>
  <si>
    <t>　直接工事費</t>
    <rPh sb="1" eb="3">
      <t>チョクセツ</t>
    </rPh>
    <rPh sb="3" eb="6">
      <t>コウジヒ</t>
    </rPh>
    <phoneticPr fontId="2"/>
  </si>
  <si>
    <t>　共通費</t>
    <rPh sb="1" eb="3">
      <t>キョウツウ</t>
    </rPh>
    <rPh sb="3" eb="4">
      <t>ヒ</t>
    </rPh>
    <phoneticPr fontId="2"/>
  </si>
  <si>
    <t>Ⅰ</t>
    <phoneticPr fontId="2"/>
  </si>
  <si>
    <t>Ⅱ</t>
    <phoneticPr fontId="2"/>
  </si>
  <si>
    <t>Ⅲ</t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</si>
  <si>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</si>
  <si>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</si>
  <si>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共通仮設費率</t>
    <rPh sb="0" eb="2">
      <t>キョウツウ</t>
    </rPh>
    <rPh sb="2" eb="4">
      <t>カセツ</t>
    </rPh>
    <rPh sb="4" eb="5">
      <t>ヒ</t>
    </rPh>
    <rPh sb="5" eb="6">
      <t>リツ</t>
    </rPh>
    <phoneticPr fontId="2"/>
  </si>
  <si>
    <t>計</t>
    <phoneticPr fontId="2"/>
  </si>
  <si>
    <t>合計（工事価格）</t>
    <rPh sb="0" eb="2">
      <t>ゴウケイ</t>
    </rPh>
    <rPh sb="3" eb="5">
      <t>コウジ</t>
    </rPh>
    <rPh sb="5" eb="7">
      <t>カカク</t>
    </rPh>
    <phoneticPr fontId="2"/>
  </si>
  <si>
    <t>総合計（工事費）</t>
    <rPh sb="0" eb="1">
      <t>ソウ</t>
    </rPh>
    <rPh sb="1" eb="3">
      <t>ゴウケイ</t>
    </rPh>
    <rPh sb="4" eb="7">
      <t>コウジヒ</t>
    </rPh>
    <phoneticPr fontId="5"/>
  </si>
  <si>
    <t>計</t>
    <rPh sb="0" eb="1">
      <t>ケイ</t>
    </rPh>
    <phoneticPr fontId="2"/>
  </si>
  <si>
    <t>工　　期</t>
    <rPh sb="0" eb="1">
      <t>コウ</t>
    </rPh>
    <rPh sb="3" eb="4">
      <t>キ</t>
    </rPh>
    <phoneticPr fontId="5"/>
  </si>
  <si>
    <t>（共通仮設費率）</t>
    <rPh sb="1" eb="3">
      <t>キョウツウ</t>
    </rPh>
    <rPh sb="3" eb="5">
      <t>カセツ</t>
    </rPh>
    <rPh sb="5" eb="6">
      <t>ヒ</t>
    </rPh>
    <rPh sb="6" eb="7">
      <t>リツ</t>
    </rPh>
    <phoneticPr fontId="2"/>
  </si>
  <si>
    <t>上計</t>
    <rPh sb="0" eb="1">
      <t>ウエ</t>
    </rPh>
    <rPh sb="1" eb="2">
      <t>ケイ</t>
    </rPh>
    <phoneticPr fontId="2"/>
  </si>
  <si>
    <t>共通費算定書※1</t>
    <phoneticPr fontId="2"/>
  </si>
  <si>
    <t>共通費算定書※2</t>
    <phoneticPr fontId="2"/>
  </si>
  <si>
    <t>共通費算定書※3</t>
  </si>
  <si>
    <t>消費税等相当額(10％)</t>
    <rPh sb="0" eb="3">
      <t>ショウヒゼイ</t>
    </rPh>
    <rPh sb="3" eb="4">
      <t>トウ</t>
    </rPh>
    <rPh sb="4" eb="6">
      <t>ソウトウ</t>
    </rPh>
    <rPh sb="6" eb="7">
      <t>ガク</t>
    </rPh>
    <phoneticPr fontId="2"/>
  </si>
  <si>
    <t>　山梨県大月市初狩町下初狩1144</t>
    <rPh sb="1" eb="4">
      <t>ヤマナシケン</t>
    </rPh>
    <rPh sb="4" eb="7">
      <t>オオツキシ</t>
    </rPh>
    <rPh sb="7" eb="10">
      <t>ハツカリマチ</t>
    </rPh>
    <rPh sb="10" eb="11">
      <t>シモ</t>
    </rPh>
    <rPh sb="11" eb="13">
      <t>ハツカリ</t>
    </rPh>
    <phoneticPr fontId="6"/>
  </si>
  <si>
    <t>個</t>
  </si>
  <si>
    <t>台</t>
  </si>
  <si>
    <t>組</t>
  </si>
  <si>
    <t>箇所</t>
  </si>
  <si>
    <t>枚</t>
  </si>
  <si>
    <t>A</t>
  </si>
  <si>
    <t>土工事</t>
  </si>
  <si>
    <t>名　　　　　称</t>
  </si>
  <si>
    <t>数　　量</t>
  </si>
  <si>
    <t>単　　価</t>
  </si>
  <si>
    <t>金　　額</t>
  </si>
  <si>
    <t>適　　用</t>
  </si>
  <si>
    <t>衛生設備工事</t>
  </si>
  <si>
    <t>衛生器具設備工事</t>
  </si>
  <si>
    <t>給水設備工事</t>
  </si>
  <si>
    <t>排水設備工事</t>
  </si>
  <si>
    <t>給湯設備工事</t>
  </si>
  <si>
    <t>ガス設備工事</t>
  </si>
  <si>
    <t>浄化槽設備工事</t>
  </si>
  <si>
    <t>衛生設備工事 小  計</t>
  </si>
  <si>
    <t>ｍ</t>
  </si>
  <si>
    <t>複合単価</t>
  </si>
  <si>
    <t>硬質ポリ塩化ﾋﾞﾆﾙ管</t>
  </si>
  <si>
    <t>VP     40　屋内一般</t>
  </si>
  <si>
    <t>VP     40　地中配管</t>
  </si>
  <si>
    <t>スリーブ工事</t>
  </si>
  <si>
    <t>洋風便器</t>
  </si>
  <si>
    <t>CS232B  SH233BA TCF6543AK YH702</t>
  </si>
  <si>
    <t>CFS498BK TCF6553 YH702</t>
  </si>
  <si>
    <t>幼児用便器</t>
  </si>
  <si>
    <t>CS300B TV560QC TCF40</t>
  </si>
  <si>
    <t>CS310B TV510BC TCF41R</t>
  </si>
  <si>
    <t>小便器</t>
  </si>
  <si>
    <t>U310 TEA62ADYR T64CP</t>
  </si>
  <si>
    <t>U310GY TEA62ADYR T64CP</t>
  </si>
  <si>
    <t>手洗器</t>
  </si>
  <si>
    <t>L30DM  TLE28SS1A</t>
  </si>
  <si>
    <t>LSE870APFRS</t>
  </si>
  <si>
    <t>LSA50BS</t>
  </si>
  <si>
    <t>掃除用流し</t>
  </si>
  <si>
    <t>SK22A  T23AEQ20C  TN114 T37SGEP   TK22</t>
  </si>
  <si>
    <t>幼児用バス</t>
  </si>
  <si>
    <t>PFS140CBR</t>
  </si>
  <si>
    <t>幼児用シャワーパン</t>
  </si>
  <si>
    <t>PFS1100S</t>
  </si>
  <si>
    <t>洗濯機パン</t>
  </si>
  <si>
    <t>PWSP64H2W</t>
  </si>
  <si>
    <t>化粧鏡</t>
  </si>
  <si>
    <t>YM3580AC  350×800H</t>
  </si>
  <si>
    <t>手すり</t>
  </si>
  <si>
    <t>T112HK7R  はね上げ式</t>
  </si>
  <si>
    <t>T112CL11  Ｌ型</t>
  </si>
  <si>
    <t>幼児用手すり</t>
  </si>
  <si>
    <t>YYB10P2S</t>
  </si>
  <si>
    <t>YYB10P1</t>
  </si>
  <si>
    <t>シャワーセット</t>
  </si>
  <si>
    <t>TBV03402J1</t>
  </si>
  <si>
    <t>混合水栓</t>
  </si>
  <si>
    <t>TKS05302J</t>
  </si>
  <si>
    <t>洗濯機用混合水栓</t>
  </si>
  <si>
    <t>TW40S</t>
  </si>
  <si>
    <t>自在水栓</t>
  </si>
  <si>
    <t>T130AEQF13</t>
  </si>
  <si>
    <t>横水栓</t>
  </si>
  <si>
    <t>T200SUN13</t>
  </si>
  <si>
    <t>T200BSQ13C</t>
  </si>
  <si>
    <t>衛生器具設備工事 小  計</t>
  </si>
  <si>
    <t>受水槽呼称3000L</t>
  </si>
  <si>
    <t>ﾎﾟﾝﾌﾟ　50φ×2.2kW   SUS製</t>
  </si>
  <si>
    <t>他付属品共</t>
  </si>
  <si>
    <t>同上搬入据付費</t>
  </si>
  <si>
    <t>同上基礎工事</t>
  </si>
  <si>
    <t>滅菌装置</t>
  </si>
  <si>
    <t>薬液ﾀﾝｸ50L  注入ﾎﾟﾝﾌﾟ　注入ﾎｰｽ他</t>
  </si>
  <si>
    <t>同上取付費</t>
  </si>
  <si>
    <t>耐衝撃性硬質ﾎﾟﾘ塩化ﾋﾞﾆﾙ管</t>
  </si>
  <si>
    <t>HIVP   20　地中配管</t>
  </si>
  <si>
    <t>HIVP   25　地中配管</t>
  </si>
  <si>
    <t>HIVP   40　地中配管</t>
  </si>
  <si>
    <t>HIVP   50　地中配管</t>
  </si>
  <si>
    <t>一般配管用ｽﾃﾝﾚｽ鋼鋼管</t>
  </si>
  <si>
    <t>SUS    50　屋外配管  拡管式接合</t>
  </si>
  <si>
    <t>SUS    20　屋内一般  拡管式接合</t>
  </si>
  <si>
    <t>SUS    25　屋内一般  拡管式接合</t>
  </si>
  <si>
    <t>SUS    40　屋内一般  拡管式接合</t>
  </si>
  <si>
    <t>SUS    20　機械便所  拡管式接合</t>
  </si>
  <si>
    <t>SUS    25　機械便所  拡管式接合</t>
  </si>
  <si>
    <t>SUS    40　機械便所  拡管式接合</t>
  </si>
  <si>
    <t>SUS    50　機械便所  拡管式接合</t>
  </si>
  <si>
    <t>20　　　MEO</t>
  </si>
  <si>
    <t>20   JIS-10K</t>
  </si>
  <si>
    <t>青銅製ゲートベン</t>
  </si>
  <si>
    <t>20   JIS-5K</t>
  </si>
  <si>
    <t>25   JIS-5K</t>
  </si>
  <si>
    <t>50   JIS-5K</t>
  </si>
  <si>
    <t>青銅製チャッキベン</t>
  </si>
  <si>
    <t>ボールバルブ</t>
  </si>
  <si>
    <t>15   TL</t>
  </si>
  <si>
    <t>20 　ポリエチレン球</t>
  </si>
  <si>
    <t>ＭＴ型不凍止水栓</t>
  </si>
  <si>
    <t>20   H=400</t>
  </si>
  <si>
    <t>25   H=400</t>
  </si>
  <si>
    <t>40   H=400</t>
  </si>
  <si>
    <t>50   H=400</t>
  </si>
  <si>
    <t>20   300L   SUS製　</t>
  </si>
  <si>
    <t>15   300L</t>
  </si>
  <si>
    <t>フレキホース</t>
  </si>
  <si>
    <t>20  量水器廻り</t>
  </si>
  <si>
    <t>FRP耐寒蓋　底板付MB-20SA</t>
  </si>
  <si>
    <t>量水器取付費</t>
  </si>
  <si>
    <t>20φ</t>
  </si>
  <si>
    <t>凍結防止ヒーター巻</t>
  </si>
  <si>
    <t>埋設表示テープ</t>
  </si>
  <si>
    <t>地中埋設標</t>
  </si>
  <si>
    <t>保温工事</t>
  </si>
  <si>
    <t>分水工事</t>
  </si>
  <si>
    <t>アスファルトカット復旧費</t>
  </si>
  <si>
    <t>給水設備工事 小  計</t>
  </si>
  <si>
    <t>VP     50　地中配管</t>
  </si>
  <si>
    <t>VP     65　地中配管</t>
  </si>
  <si>
    <t>VP     75　地中配管</t>
  </si>
  <si>
    <t>VP    100　地中配管</t>
  </si>
  <si>
    <t>VP    125　地中配管</t>
  </si>
  <si>
    <t>VP    150　地中配管</t>
  </si>
  <si>
    <t>VP    200　地中配管</t>
  </si>
  <si>
    <t>VP    250　地中配管</t>
  </si>
  <si>
    <t>VP     50　屋内一般</t>
  </si>
  <si>
    <t>VP     65　屋内一般</t>
  </si>
  <si>
    <t>VP     75　屋内一般</t>
  </si>
  <si>
    <t>VP    100　屋内一般</t>
  </si>
  <si>
    <t>HTVP   50　屋内一般</t>
  </si>
  <si>
    <t>VP     40　機械便所</t>
  </si>
  <si>
    <t>VP     50　機械便所</t>
  </si>
  <si>
    <t>VP     65　機械便所</t>
  </si>
  <si>
    <t>VP     75　機械便所</t>
  </si>
  <si>
    <t>VP    100　機械便所</t>
  </si>
  <si>
    <t>グリ－ストラップ  GT-1</t>
  </si>
  <si>
    <t>FRP製　50L/min  土工事共</t>
  </si>
  <si>
    <t>塩ビ汚水桝　 　樹脂製蓋付</t>
  </si>
  <si>
    <t>SD90L100-150   500H以下_x000D_
_x000D_
　</t>
  </si>
  <si>
    <t>SD90L100-150   501～600H_x000D_
_x000D_
　</t>
  </si>
  <si>
    <t>SD90Y100-150   601～700H_x000D_
_x000D_
　</t>
  </si>
  <si>
    <t>SD90L100-150   701～800H_x000D_
　</t>
  </si>
  <si>
    <t>SD90Y125-200   501～600H_x000D_
_x000D_
　</t>
  </si>
  <si>
    <t>SD90Y125-150   601～700H_x000D_
　</t>
  </si>
  <si>
    <t>SDUTK100×50-150　 500H以下_x000D_
　</t>
  </si>
  <si>
    <t>塩ビ雨水桝　 　樹脂製蓋付</t>
  </si>
  <si>
    <t>AM90Y100-200   500H以下　</t>
  </si>
  <si>
    <t>AM90L100-200   501～600H_x000D_
　</t>
  </si>
  <si>
    <t>AM90L100-200   601～700H_x000D_
　</t>
  </si>
  <si>
    <t>AM90Y100-200   601～700H_x000D_
　</t>
  </si>
  <si>
    <t>AM90Y125-200   501～600H_x000D_
　</t>
  </si>
  <si>
    <t>AM90L125-200   601～700H_x000D_
　</t>
  </si>
  <si>
    <t>AM90Y150-200   501～600H_x000D_
　</t>
  </si>
  <si>
    <t xml:space="preserve">塩ビ雨水桝　 　樹脂製蓋付   </t>
  </si>
  <si>
    <t xml:space="preserve">AM45L100-200    701～800H  </t>
  </si>
  <si>
    <t>ｺﾝｸﾘｰﾄ製溜桝　　格子蓋付</t>
  </si>
  <si>
    <t>450×450×600H</t>
  </si>
  <si>
    <t>床上掃除口</t>
  </si>
  <si>
    <t>65   COA</t>
  </si>
  <si>
    <t>80   COA</t>
  </si>
  <si>
    <t>100  COA</t>
  </si>
  <si>
    <t>流し用排水金物</t>
  </si>
  <si>
    <t>50   T14AA</t>
  </si>
  <si>
    <t>排水用金物</t>
  </si>
  <si>
    <t>80   D金具</t>
  </si>
  <si>
    <t>通気口金物</t>
  </si>
  <si>
    <t>50   VC-S2 ｱﾙﾐ合金鋳物製</t>
  </si>
  <si>
    <t>80   VC-S2 ｱﾙﾐ合金鋳物製</t>
  </si>
  <si>
    <t>切断</t>
  </si>
  <si>
    <t>側溝・桝側壁コア抜き</t>
  </si>
  <si>
    <t>排水設備工事 小  計</t>
  </si>
  <si>
    <t>給湯器　BO-1</t>
  </si>
  <si>
    <t>ｶﾞｽ焚　50号 ﾘﾓｺﾝ共</t>
  </si>
  <si>
    <t>給湯器　BO-2</t>
  </si>
  <si>
    <t>ｶﾞｽ焚　24号 ﾘﾓｺﾝ共</t>
  </si>
  <si>
    <t>同上リモコン配線工事</t>
  </si>
  <si>
    <t>SUS    20　地中配管  拡管式接合</t>
  </si>
  <si>
    <t>凍結防止ヒーター巻き</t>
  </si>
  <si>
    <t>給湯設備工事 小  計</t>
  </si>
  <si>
    <t>同上据付費</t>
  </si>
  <si>
    <t>ﾎﾟﾘｴﾁﾚﾝ被覆鋼管（内面無塗装）</t>
  </si>
  <si>
    <t>PLP    20　地中配管</t>
  </si>
  <si>
    <t>PLP    25　地中配管</t>
  </si>
  <si>
    <t>PLP    32　地中配管</t>
  </si>
  <si>
    <t>PLP    40　地中配管</t>
  </si>
  <si>
    <t>PLP    15　屋内一般</t>
  </si>
  <si>
    <t>PLP    20　屋内一般</t>
  </si>
  <si>
    <t>PLP    25　屋内一般</t>
  </si>
  <si>
    <t>PLP    32　屋内一般</t>
  </si>
  <si>
    <t>配管用炭素鋼鋼管（白）</t>
  </si>
  <si>
    <t>15   T400</t>
  </si>
  <si>
    <t>20   T400</t>
  </si>
  <si>
    <t>25   T400</t>
  </si>
  <si>
    <t>40   T400</t>
  </si>
  <si>
    <t>1口固定　ﾎｰｽｴﾝﾄﾞ自在</t>
  </si>
  <si>
    <t>金属フレキホース</t>
  </si>
  <si>
    <t>15   L=300  LMA3B</t>
  </si>
  <si>
    <t>20   L=300  LMA5B</t>
  </si>
  <si>
    <t>ガスメーター取付費</t>
  </si>
  <si>
    <t>塗装防食工事</t>
  </si>
  <si>
    <t>ガス設備工事 小  計</t>
  </si>
  <si>
    <t>土木躯体工事</t>
  </si>
  <si>
    <t>浄化槽本体工事</t>
  </si>
  <si>
    <t>配管設備工事（エアー管・電線管）</t>
  </si>
  <si>
    <t>二次側電気工事費</t>
  </si>
  <si>
    <t>臭突配管工事</t>
  </si>
  <si>
    <t>試運転調整費</t>
  </si>
  <si>
    <t>諸雑費</t>
  </si>
  <si>
    <t>浄化槽設備工事 小  計</t>
  </si>
  <si>
    <t>複合単価＜代価60＞</t>
  </si>
  <si>
    <t>＜代価24＞</t>
  </si>
  <si>
    <t>＜代価25＞</t>
  </si>
  <si>
    <t>＜代価29＞</t>
  </si>
  <si>
    <t>＜代価26＞</t>
  </si>
  <si>
    <t>＜代価27＞</t>
  </si>
  <si>
    <t>複合単価＜代価61＞</t>
  </si>
  <si>
    <t>＜代価28＞</t>
  </si>
  <si>
    <t>＜代価30＞</t>
  </si>
  <si>
    <t>＜代価31＞</t>
  </si>
  <si>
    <t>＜代価32＞</t>
  </si>
  <si>
    <t>＜代価33＞</t>
  </si>
  <si>
    <t>＜代価34＞</t>
  </si>
  <si>
    <t>＜代価36＞</t>
  </si>
  <si>
    <t>＜代価35＞</t>
  </si>
  <si>
    <t>＜代価38＞</t>
  </si>
  <si>
    <t>＜代価39＞</t>
  </si>
  <si>
    <t>＜代価37＞</t>
  </si>
  <si>
    <t>＜代価40＞</t>
  </si>
  <si>
    <t>＜代価41＞</t>
  </si>
  <si>
    <t>＜代価42＞</t>
  </si>
  <si>
    <t>＜代価43＞</t>
  </si>
  <si>
    <t>＜代価44＞</t>
  </si>
  <si>
    <t>＜代価45＞</t>
  </si>
  <si>
    <t>＜代価46＞</t>
  </si>
  <si>
    <t>＜代価47＞</t>
  </si>
  <si>
    <t>＜代価48＞</t>
  </si>
  <si>
    <t>＜代価49＞</t>
  </si>
  <si>
    <t>＜代価50＞</t>
  </si>
  <si>
    <t>＜代価57＞</t>
  </si>
  <si>
    <t>＜代価51＞</t>
  </si>
  <si>
    <t>＜代価52＞</t>
  </si>
  <si>
    <t>＜代価53＞</t>
  </si>
  <si>
    <t>＜代価54＞</t>
  </si>
  <si>
    <t>＜代価55＞</t>
  </si>
  <si>
    <t>＜代価56＞</t>
  </si>
  <si>
    <t>＜代価58＞</t>
  </si>
  <si>
    <t>＜代価59＞</t>
  </si>
  <si>
    <t>計</t>
  </si>
  <si>
    <t>自動単水栓</t>
  </si>
  <si>
    <t>TLE28SS1W  発電式</t>
  </si>
  <si>
    <t>横水栓   20φ</t>
  </si>
  <si>
    <t>WTPU-1</t>
  </si>
  <si>
    <t>受水槽付加圧給水ﾎﾟﾝﾌﾟﾕﾆｯﾄ　</t>
  </si>
  <si>
    <t>不凍水栓柱　　D-X型</t>
  </si>
  <si>
    <t>15   H=1200</t>
  </si>
  <si>
    <t>20   H=1200</t>
  </si>
  <si>
    <t>50   T14BB</t>
  </si>
  <si>
    <t>SGP    20　屋内一般  ｶﾞｽ</t>
  </si>
  <si>
    <t>SGP    25　屋内一般  ｶﾞｽ</t>
  </si>
  <si>
    <t>SGP    40　屋内一般  ｶﾞｽ</t>
  </si>
  <si>
    <t>T28AUH20</t>
    <phoneticPr fontId="5"/>
  </si>
  <si>
    <t>令和8年8月</t>
    <rPh sb="0" eb="2">
      <t>レイワ</t>
    </rPh>
    <rPh sb="3" eb="4">
      <t>ネン</t>
    </rPh>
    <rPh sb="5" eb="6">
      <t>ガツ</t>
    </rPh>
    <phoneticPr fontId="6"/>
  </si>
  <si>
    <t>初狩保育所等衛生設備工事 予定価格内訳書</t>
    <rPh sb="0" eb="2">
      <t>ハツカリ</t>
    </rPh>
    <rPh sb="2" eb="5">
      <t>ホイクショ</t>
    </rPh>
    <rPh sb="5" eb="6">
      <t>トウ</t>
    </rPh>
    <rPh sb="6" eb="10">
      <t>エイセイセツビ</t>
    </rPh>
    <rPh sb="10" eb="12">
      <t>コウジ</t>
    </rPh>
    <phoneticPr fontId="5"/>
  </si>
  <si>
    <t>衛生設備工事</t>
    <phoneticPr fontId="5"/>
  </si>
  <si>
    <t>A</t>
    <phoneticPr fontId="5"/>
  </si>
  <si>
    <t>衛生設備工事</t>
    <rPh sb="0" eb="6">
      <t>エイセイセツビコウジ</t>
    </rPh>
    <phoneticPr fontId="2"/>
  </si>
  <si>
    <t>　請負契約日の翌日　～　令和9年3月31日</t>
    <phoneticPr fontId="6"/>
  </si>
  <si>
    <t>　（1）衛生設備工事　一式</t>
    <rPh sb="4" eb="6">
      <t>エイセイ</t>
    </rPh>
    <phoneticPr fontId="6"/>
  </si>
  <si>
    <t>耐衝撃性硬質ﾎﾟﾘ塩化ﾋﾞﾆﾙ管</t>
    <phoneticPr fontId="5"/>
  </si>
  <si>
    <t>一般配管用ｽﾃﾝﾚｽ鋼鋼管</t>
    <phoneticPr fontId="5"/>
  </si>
  <si>
    <t>SUS    20　屋外配管  拡管式接合</t>
    <phoneticPr fontId="5"/>
  </si>
  <si>
    <t>伸縮式ボール止水栓</t>
    <phoneticPr fontId="5"/>
  </si>
  <si>
    <t>埋設用ゲート弁</t>
    <phoneticPr fontId="5"/>
  </si>
  <si>
    <t>青銅製ゲートベン</t>
    <phoneticPr fontId="5"/>
  </si>
  <si>
    <t>ボールバルブ</t>
    <phoneticPr fontId="5"/>
  </si>
  <si>
    <t>複式ボールタップ</t>
    <phoneticPr fontId="5"/>
  </si>
  <si>
    <t>パルス発信式流量計</t>
    <phoneticPr fontId="5"/>
  </si>
  <si>
    <t>ＭＴ型不凍止水栓</t>
    <phoneticPr fontId="5"/>
  </si>
  <si>
    <t>フレキシブル継手</t>
    <phoneticPr fontId="5"/>
  </si>
  <si>
    <t>ワンダーチューブ</t>
    <phoneticPr fontId="5"/>
  </si>
  <si>
    <t>バルブボックス　B1-2</t>
    <phoneticPr fontId="5"/>
  </si>
  <si>
    <t>量水器ボックス</t>
    <phoneticPr fontId="5"/>
  </si>
  <si>
    <t>PC口環付</t>
    <phoneticPr fontId="5"/>
  </si>
  <si>
    <t>硬質ポリ塩化ﾋﾞﾆﾙ管</t>
    <phoneticPr fontId="5"/>
  </si>
  <si>
    <t>耐熱性硬質ﾎﾟﾘ塩化ﾋﾞﾆﾙ管</t>
    <phoneticPr fontId="5"/>
  </si>
  <si>
    <t>塩ビ汚水桝　 　樹脂製蓋付</t>
    <phoneticPr fontId="5"/>
  </si>
  <si>
    <t>ｺﾝｸﾘｰﾄ製溜桝　　格子蓋付</t>
    <phoneticPr fontId="5"/>
  </si>
  <si>
    <t>450×450×450H</t>
    <phoneticPr fontId="5"/>
  </si>
  <si>
    <t>床上掃除口</t>
    <phoneticPr fontId="5"/>
  </si>
  <si>
    <t>塩ビ汚水桝　 　樹脂製蓋付</t>
    <phoneticPr fontId="5"/>
  </si>
  <si>
    <t>床上掃除口</t>
    <phoneticPr fontId="5"/>
  </si>
  <si>
    <t>流し用排水金物</t>
    <phoneticPr fontId="5"/>
  </si>
  <si>
    <t>通気口金物</t>
    <phoneticPr fontId="5"/>
  </si>
  <si>
    <t>既存管取合わせ</t>
    <phoneticPr fontId="5"/>
  </si>
  <si>
    <t>一般配管用ｽﾃﾝﾚｽ鋼鋼管</t>
    <phoneticPr fontId="5"/>
  </si>
  <si>
    <t>青銅製ゲートベン</t>
    <phoneticPr fontId="5"/>
  </si>
  <si>
    <t>湯用ＭＴ型不凍止水栓</t>
    <phoneticPr fontId="5"/>
  </si>
  <si>
    <t>ワンダーチューブ</t>
    <phoneticPr fontId="5"/>
  </si>
  <si>
    <t>バルブボックス　B1-2</t>
    <phoneticPr fontId="5"/>
  </si>
  <si>
    <t>PC口環付</t>
    <phoneticPr fontId="5"/>
  </si>
  <si>
    <t>ＬＰＧ集合装置　LP-1</t>
    <phoneticPr fontId="5"/>
  </si>
  <si>
    <t>8本立　自動切替弁調整器共</t>
    <phoneticPr fontId="5"/>
  </si>
  <si>
    <t>ガスボンベ収納庫　　LPH-1</t>
    <phoneticPr fontId="5"/>
  </si>
  <si>
    <t>8本立用　YF-300D同等品</t>
    <phoneticPr fontId="5"/>
  </si>
  <si>
    <t>ﾎﾟﾘｴﾁﾚﾝ被覆鋼管（内面無塗装）</t>
    <phoneticPr fontId="5"/>
  </si>
  <si>
    <t>配管用炭素鋼鋼管（白）</t>
    <phoneticPr fontId="5"/>
  </si>
  <si>
    <t>SGP    15　屋内一般  ｶﾞｽ</t>
    <phoneticPr fontId="5"/>
  </si>
  <si>
    <t>ボールバルブ</t>
    <phoneticPr fontId="5"/>
  </si>
  <si>
    <t>一口ヒューズコック</t>
    <phoneticPr fontId="5"/>
  </si>
  <si>
    <t>金属フレキホース</t>
    <phoneticPr fontId="5"/>
  </si>
  <si>
    <t>350×350×600H</t>
    <phoneticPr fontId="5"/>
  </si>
  <si>
    <r>
      <t>株式会社　</t>
    </r>
    <r>
      <rPr>
        <b/>
        <sz val="16"/>
        <color theme="0"/>
        <rFont val="HG丸ｺﾞｼｯｸM-PRO"/>
        <family val="3"/>
        <charset val="128"/>
      </rPr>
      <t>馬　場　設　計</t>
    </r>
    <rPh sb="0" eb="4">
      <t>カブシキガイシャ</t>
    </rPh>
    <rPh sb="5" eb="6">
      <t>ウマ</t>
    </rPh>
    <rPh sb="7" eb="8">
      <t>バ</t>
    </rPh>
    <rPh sb="9" eb="10">
      <t>セツ</t>
    </rPh>
    <rPh sb="11" eb="12">
      <t>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</si>
</sst>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;[Red]\-#,##0.0"/>
    <numFmt numFmtId="177" formatCode="#,##0_ "/>
    <numFmt numFmtId="178" formatCode="#,##0.0_ "/>
    <numFmt numFmtId="179" formatCode="0.00_);[Red]\(0.00\)"/>
    <numFmt numFmtId="180" formatCode="#,##0_);[Red]\(#,##0\)"/>
    <numFmt numFmtId="181" formatCode="&quot;表紙共&quot;\ ##\ &quot;枚&quot;"/>
    <numFmt numFmtId="182" formatCode="&quot;金　　￥&quot;\ #,##0\ &quot; - 也(消費税込)&quot;\ "/>
    <numFmt numFmtId="183" formatCode="0_);[Red]\(0\)"/>
    <numFmt numFmtId="184" formatCode="yyyy&quot;年&quot;m&quot;月&quot;;@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2"/>
      <name val="ＪＳ明朝"/>
      <family val="1"/>
      <charset val="128"/>
    </font>
    <font>
      <sz val="24"/>
      <name val="ＭＳ Ｐ明朝"/>
      <family val="1"/>
      <charset val="128"/>
    </font>
    <font>
      <sz val="22"/>
      <color theme="0"/>
      <name val="ＭＳ Ｐ明朝"/>
      <family val="1"/>
      <charset val="128"/>
    </font>
    <font>
      <b/>
      <sz val="14"/>
      <color theme="0"/>
      <name val="HG丸ｺﾞｼｯｸM-PRO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1"/>
      <color theme="0"/>
      <name val="HG丸ｺﾞｼｯｸM-PRO"/>
      <family val="3"/>
      <charset val="128"/>
    </font>
    <font>
      <sz val="11"/>
      <color theme="0"/>
      <name val="ＭＳ Ｐ明朝"/>
      <family val="1"/>
      <charset val="128"/>
    </font>
    <font>
      <sz val="11"/>
      <color theme="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3" fillId="0" borderId="0"/>
    <xf numFmtId="0" fontId="25" fillId="4" borderId="0" applyNumberFormat="0" applyBorder="0" applyAlignment="0" applyProtection="0">
      <alignment vertical="center"/>
    </xf>
    <xf numFmtId="0" fontId="3" fillId="0" borderId="0"/>
    <xf numFmtId="0" fontId="31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260">
    <xf numFmtId="0" fontId="0" fillId="0" borderId="0" xfId="0"/>
    <xf numFmtId="0" fontId="7" fillId="0" borderId="13" xfId="0" applyFont="1" applyBorder="1" applyAlignment="1">
      <alignment horizontal="left" shrinkToFit="1"/>
    </xf>
    <xf numFmtId="0" fontId="7" fillId="0" borderId="17" xfId="0" applyFont="1" applyBorder="1" applyAlignment="1">
      <alignment horizontal="left" shrinkToFit="1"/>
    </xf>
    <xf numFmtId="0" fontId="7" fillId="0" borderId="17" xfId="0" applyFont="1" applyBorder="1" applyAlignment="1">
      <alignment horizontal="center"/>
    </xf>
    <xf numFmtId="0" fontId="7" fillId="0" borderId="11" xfId="0" applyFont="1" applyBorder="1" applyAlignment="1">
      <alignment horizontal="left" shrinkToFit="1"/>
    </xf>
    <xf numFmtId="0" fontId="7" fillId="0" borderId="22" xfId="0" applyFont="1" applyBorder="1" applyAlignment="1">
      <alignment horizontal="left" shrinkToFit="1"/>
    </xf>
    <xf numFmtId="0" fontId="7" fillId="0" borderId="22" xfId="0" applyFont="1" applyBorder="1" applyAlignment="1">
      <alignment horizontal="center"/>
    </xf>
    <xf numFmtId="0" fontId="7" fillId="0" borderId="24" xfId="0" applyFont="1" applyBorder="1" applyAlignment="1">
      <alignment horizontal="left" shrinkToFit="1"/>
    </xf>
    <xf numFmtId="0" fontId="7" fillId="0" borderId="0" xfId="42" applyFont="1" applyProtection="1">
      <protection locked="0"/>
    </xf>
    <xf numFmtId="177" fontId="7" fillId="0" borderId="0" xfId="42" applyNumberFormat="1" applyFont="1" applyProtection="1">
      <protection locked="0"/>
    </xf>
    <xf numFmtId="0" fontId="7" fillId="0" borderId="0" xfId="0" applyFont="1" applyProtection="1">
      <protection locked="0"/>
    </xf>
    <xf numFmtId="178" fontId="7" fillId="0" borderId="11" xfId="33" applyNumberFormat="1" applyFont="1" applyFill="1" applyBorder="1"/>
    <xf numFmtId="0" fontId="7" fillId="0" borderId="12" xfId="42" applyFont="1" applyBorder="1" applyAlignment="1">
      <alignment horizontal="center" vertical="center"/>
    </xf>
    <xf numFmtId="178" fontId="7" fillId="0" borderId="12" xfId="33" applyNumberFormat="1" applyFont="1" applyFill="1" applyBorder="1" applyAlignment="1" applyProtection="1">
      <alignment horizontal="center" vertical="center"/>
    </xf>
    <xf numFmtId="38" fontId="7" fillId="0" borderId="12" xfId="33" applyFont="1" applyFill="1" applyBorder="1" applyAlignment="1" applyProtection="1">
      <alignment horizontal="centerContinuous" vertical="center"/>
    </xf>
    <xf numFmtId="38" fontId="7" fillId="0" borderId="0" xfId="33" applyFont="1" applyBorder="1" applyAlignment="1" applyProtection="1">
      <protection locked="0"/>
    </xf>
    <xf numFmtId="0" fontId="7" fillId="0" borderId="0" xfId="42" applyFont="1" applyAlignment="1" applyProtection="1">
      <alignment horizontal="center" vertical="center"/>
      <protection locked="0"/>
    </xf>
    <xf numFmtId="0" fontId="7" fillId="0" borderId="13" xfId="42" applyFont="1" applyBorder="1" applyAlignment="1" applyProtection="1">
      <alignment horizontal="center" vertical="center"/>
      <protection locked="0"/>
    </xf>
    <xf numFmtId="178" fontId="7" fillId="0" borderId="13" xfId="33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1" xfId="0" applyFont="1" applyBorder="1" applyProtection="1">
      <protection locked="0"/>
    </xf>
    <xf numFmtId="178" fontId="7" fillId="0" borderId="11" xfId="0" applyNumberFormat="1" applyFont="1" applyBorder="1" applyProtection="1">
      <protection locked="0"/>
    </xf>
    <xf numFmtId="38" fontId="7" fillId="0" borderId="11" xfId="0" applyNumberFormat="1" applyFont="1" applyBorder="1" applyAlignment="1" applyProtection="1">
      <alignment horizontal="center" vertical="center"/>
      <protection locked="0"/>
    </xf>
    <xf numFmtId="38" fontId="7" fillId="0" borderId="11" xfId="0" applyNumberFormat="1" applyFont="1" applyBorder="1" applyProtection="1">
      <protection locked="0"/>
    </xf>
    <xf numFmtId="0" fontId="7" fillId="0" borderId="13" xfId="0" applyFont="1" applyBorder="1" applyAlignment="1" applyProtection="1">
      <alignment horizontal="center"/>
      <protection locked="0"/>
    </xf>
    <xf numFmtId="38" fontId="7" fillId="0" borderId="13" xfId="0" applyNumberFormat="1" applyFont="1" applyBorder="1" applyProtection="1">
      <protection locked="0"/>
    </xf>
    <xf numFmtId="0" fontId="7" fillId="0" borderId="11" xfId="42" applyFont="1" applyBorder="1" applyProtection="1">
      <protection locked="0"/>
    </xf>
    <xf numFmtId="178" fontId="7" fillId="0" borderId="0" xfId="33" applyNumberFormat="1" applyFont="1" applyBorder="1" applyAlignment="1" applyProtection="1">
      <protection locked="0"/>
    </xf>
    <xf numFmtId="0" fontId="7" fillId="0" borderId="13" xfId="42" applyFont="1" applyBorder="1" applyAlignment="1">
      <alignment horizontal="center" vertical="center"/>
    </xf>
    <xf numFmtId="178" fontId="7" fillId="0" borderId="13" xfId="33" applyNumberFormat="1" applyFont="1" applyFill="1" applyBorder="1" applyAlignment="1" applyProtection="1">
      <alignment horizontal="center" vertical="center"/>
    </xf>
    <xf numFmtId="38" fontId="7" fillId="0" borderId="13" xfId="33" applyFont="1" applyFill="1" applyBorder="1" applyAlignment="1" applyProtection="1">
      <alignment horizontal="centerContinuous" vertical="center"/>
    </xf>
    <xf numFmtId="0" fontId="29" fillId="0" borderId="11" xfId="0" applyFont="1" applyBorder="1" applyAlignment="1" applyProtection="1">
      <alignment horizontal="center"/>
      <protection locked="0"/>
    </xf>
    <xf numFmtId="178" fontId="7" fillId="0" borderId="11" xfId="0" applyNumberFormat="1" applyFont="1" applyBorder="1"/>
    <xf numFmtId="38" fontId="7" fillId="0" borderId="11" xfId="0" applyNumberFormat="1" applyFont="1" applyBorder="1" applyAlignment="1">
      <alignment horizontal="center" vertical="center"/>
    </xf>
    <xf numFmtId="38" fontId="7" fillId="0" borderId="11" xfId="0" applyNumberFormat="1" applyFont="1" applyBorder="1"/>
    <xf numFmtId="0" fontId="7" fillId="0" borderId="13" xfId="0" applyFont="1" applyBorder="1" applyProtection="1">
      <protection locked="0"/>
    </xf>
    <xf numFmtId="38" fontId="7" fillId="0" borderId="13" xfId="0" applyNumberFormat="1" applyFont="1" applyBorder="1"/>
    <xf numFmtId="0" fontId="30" fillId="0" borderId="0" xfId="42" applyFont="1" applyProtection="1">
      <protection locked="0"/>
    </xf>
    <xf numFmtId="0" fontId="29" fillId="0" borderId="13" xfId="0" applyFont="1" applyBorder="1" applyAlignment="1" applyProtection="1">
      <alignment horizontal="center"/>
      <protection locked="0"/>
    </xf>
    <xf numFmtId="0" fontId="29" fillId="0" borderId="13" xfId="0" applyFont="1" applyBorder="1" applyProtection="1">
      <protection locked="0"/>
    </xf>
    <xf numFmtId="178" fontId="7" fillId="0" borderId="13" xfId="0" applyNumberFormat="1" applyFont="1" applyBorder="1"/>
    <xf numFmtId="38" fontId="7" fillId="0" borderId="13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shrinkToFit="1"/>
    </xf>
    <xf numFmtId="38" fontId="28" fillId="0" borderId="11" xfId="0" applyNumberFormat="1" applyFont="1" applyBorder="1"/>
    <xf numFmtId="178" fontId="7" fillId="0" borderId="13" xfId="0" applyNumberFormat="1" applyFont="1" applyBorder="1" applyProtection="1">
      <protection locked="0"/>
    </xf>
    <xf numFmtId="38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shrinkToFit="1"/>
      <protection locked="0"/>
    </xf>
    <xf numFmtId="0" fontId="26" fillId="0" borderId="11" xfId="0" applyFont="1" applyBorder="1" applyProtection="1">
      <protection locked="0"/>
    </xf>
    <xf numFmtId="0" fontId="26" fillId="0" borderId="11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11" xfId="42" applyFont="1" applyBorder="1" applyAlignment="1" applyProtection="1">
      <alignment horizontal="center"/>
      <protection locked="0"/>
    </xf>
    <xf numFmtId="178" fontId="26" fillId="0" borderId="11" xfId="0" applyNumberFormat="1" applyFont="1" applyBorder="1" applyProtection="1">
      <protection locked="0"/>
    </xf>
    <xf numFmtId="178" fontId="7" fillId="0" borderId="24" xfId="33" applyNumberFormat="1" applyFont="1" applyFill="1" applyBorder="1"/>
    <xf numFmtId="178" fontId="7" fillId="0" borderId="11" xfId="33" applyNumberFormat="1" applyFont="1" applyFill="1" applyBorder="1" applyAlignment="1"/>
    <xf numFmtId="0" fontId="7" fillId="0" borderId="24" xfId="0" applyFont="1" applyBorder="1" applyProtection="1">
      <protection locked="0"/>
    </xf>
    <xf numFmtId="38" fontId="7" fillId="0" borderId="24" xfId="0" applyNumberFormat="1" applyFont="1" applyBorder="1"/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26" xfId="0" applyFont="1" applyBorder="1" applyAlignment="1">
      <alignment horizontal="left" vertical="top"/>
    </xf>
    <xf numFmtId="0" fontId="7" fillId="0" borderId="2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82" fontId="8" fillId="0" borderId="14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16" xfId="0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29" fillId="0" borderId="24" xfId="0" applyFont="1" applyBorder="1" applyAlignment="1" applyProtection="1">
      <alignment horizontal="center"/>
      <protection locked="0"/>
    </xf>
    <xf numFmtId="178" fontId="7" fillId="0" borderId="24" xfId="0" applyNumberFormat="1" applyFont="1" applyBorder="1"/>
    <xf numFmtId="38" fontId="7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11" xfId="0" applyFont="1" applyBorder="1" applyAlignment="1" applyProtection="1">
      <alignment horizontal="center" shrinkToFit="1"/>
      <protection locked="0"/>
    </xf>
    <xf numFmtId="0" fontId="7" fillId="0" borderId="24" xfId="0" applyFont="1" applyBorder="1" applyAlignment="1">
      <alignment horizontal="center" shrinkToFit="1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9" xfId="42" applyFont="1" applyBorder="1" applyProtection="1">
      <protection locked="0"/>
    </xf>
    <xf numFmtId="0" fontId="7" fillId="0" borderId="39" xfId="0" applyFont="1" applyBorder="1" applyAlignment="1">
      <alignment horizontal="left" shrinkToFit="1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 applyProtection="1">
      <alignment horizontal="center"/>
      <protection locked="0"/>
    </xf>
    <xf numFmtId="0" fontId="7" fillId="0" borderId="39" xfId="0" applyFont="1" applyBorder="1" applyProtection="1">
      <protection locked="0"/>
    </xf>
    <xf numFmtId="178" fontId="7" fillId="0" borderId="39" xfId="0" applyNumberFormat="1" applyFont="1" applyBorder="1" applyProtection="1">
      <protection locked="0"/>
    </xf>
    <xf numFmtId="38" fontId="7" fillId="0" borderId="39" xfId="0" applyNumberFormat="1" applyFont="1" applyBorder="1" applyAlignment="1" applyProtection="1">
      <alignment horizontal="center" vertical="center"/>
      <protection locked="0"/>
    </xf>
    <xf numFmtId="38" fontId="7" fillId="0" borderId="39" xfId="0" applyNumberFormat="1" applyFont="1" applyBorder="1" applyAlignment="1">
      <alignment horizontal="center" vertical="center"/>
    </xf>
    <xf numFmtId="38" fontId="7" fillId="0" borderId="39" xfId="0" applyNumberFormat="1" applyFont="1" applyBorder="1"/>
    <xf numFmtId="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3" fontId="7" fillId="0" borderId="12" xfId="33" applyNumberFormat="1" applyFont="1" applyFill="1" applyBorder="1" applyAlignment="1" applyProtection="1">
      <alignment horizontal="center" vertical="center"/>
    </xf>
    <xf numFmtId="3" fontId="7" fillId="0" borderId="0" xfId="33" applyNumberFormat="1" applyFont="1" applyFill="1" applyBorder="1" applyAlignment="1" applyProtection="1">
      <protection locked="0"/>
    </xf>
    <xf numFmtId="3" fontId="7" fillId="0" borderId="0" xfId="0" applyNumberFormat="1" applyFont="1" applyAlignment="1" applyProtection="1">
      <alignment horizontal="right"/>
      <protection locked="0"/>
    </xf>
    <xf numFmtId="3" fontId="7" fillId="0" borderId="0" xfId="42" applyNumberFormat="1" applyFont="1" applyProtection="1">
      <protection locked="0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178" fontId="7" fillId="0" borderId="39" xfId="33" applyNumberFormat="1" applyFont="1" applyFill="1" applyBorder="1"/>
    <xf numFmtId="0" fontId="7" fillId="0" borderId="35" xfId="0" applyFont="1" applyBorder="1" applyAlignment="1">
      <alignment horizontal="right" vertical="center"/>
    </xf>
    <xf numFmtId="0" fontId="7" fillId="0" borderId="35" xfId="0" applyFont="1" applyBorder="1" applyAlignment="1">
      <alignment horizontal="left" vertical="center"/>
    </xf>
    <xf numFmtId="178" fontId="7" fillId="0" borderId="39" xfId="33" applyNumberFormat="1" applyFont="1" applyFill="1" applyBorder="1" applyAlignment="1"/>
    <xf numFmtId="38" fontId="28" fillId="0" borderId="39" xfId="0" applyNumberFormat="1" applyFont="1" applyBorder="1"/>
    <xf numFmtId="178" fontId="7" fillId="0" borderId="39" xfId="0" applyNumberFormat="1" applyFont="1" applyBorder="1"/>
    <xf numFmtId="0" fontId="7" fillId="0" borderId="39" xfId="0" applyFont="1" applyBorder="1" applyAlignment="1">
      <alignment horizontal="center" shrinkToFit="1"/>
    </xf>
    <xf numFmtId="0" fontId="29" fillId="0" borderId="39" xfId="0" applyFont="1" applyBorder="1" applyAlignment="1" applyProtection="1">
      <alignment horizontal="center"/>
      <protection locked="0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1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184" fontId="7" fillId="0" borderId="19" xfId="0" applyNumberFormat="1" applyFont="1" applyBorder="1" applyAlignment="1">
      <alignment horizontal="center" vertical="center"/>
    </xf>
    <xf numFmtId="181" fontId="7" fillId="0" borderId="18" xfId="0" applyNumberFormat="1" applyFont="1" applyBorder="1" applyAlignment="1">
      <alignment horizontal="center" vertical="center"/>
    </xf>
    <xf numFmtId="0" fontId="7" fillId="0" borderId="0" xfId="49" applyFont="1"/>
    <xf numFmtId="0" fontId="7" fillId="0" borderId="24" xfId="49" applyFont="1" applyBorder="1" applyAlignment="1">
      <alignment horizontal="left" shrinkToFit="1"/>
    </xf>
    <xf numFmtId="0" fontId="7" fillId="0" borderId="17" xfId="49" applyFont="1" applyBorder="1" applyAlignment="1">
      <alignment horizontal="left" shrinkToFit="1"/>
    </xf>
    <xf numFmtId="178" fontId="7" fillId="0" borderId="24" xfId="47" applyNumberFormat="1" applyFont="1" applyBorder="1"/>
    <xf numFmtId="0" fontId="7" fillId="0" borderId="17" xfId="49" applyFont="1" applyBorder="1" applyAlignment="1">
      <alignment horizontal="center"/>
    </xf>
    <xf numFmtId="0" fontId="7" fillId="0" borderId="11" xfId="49" applyFont="1" applyBorder="1" applyAlignment="1">
      <alignment horizontal="left" shrinkToFit="1"/>
    </xf>
    <xf numFmtId="0" fontId="7" fillId="0" borderId="22" xfId="49" applyFont="1" applyBorder="1" applyAlignment="1">
      <alignment horizontal="left" shrinkToFit="1"/>
    </xf>
    <xf numFmtId="178" fontId="7" fillId="0" borderId="11" xfId="47" applyNumberFormat="1" applyFont="1" applyBorder="1"/>
    <xf numFmtId="0" fontId="7" fillId="0" borderId="22" xfId="49" applyFont="1" applyBorder="1" applyAlignment="1">
      <alignment horizontal="center"/>
    </xf>
    <xf numFmtId="0" fontId="7" fillId="0" borderId="11" xfId="49" applyFont="1" applyBorder="1" applyAlignment="1">
      <alignment shrinkToFit="1"/>
    </xf>
    <xf numFmtId="0" fontId="7" fillId="0" borderId="22" xfId="49" applyFont="1" applyBorder="1" applyAlignment="1">
      <alignment shrinkToFit="1"/>
    </xf>
    <xf numFmtId="37" fontId="7" fillId="0" borderId="0" xfId="49" applyNumberFormat="1" applyFont="1"/>
    <xf numFmtId="10" fontId="7" fillId="0" borderId="0" xfId="49" applyNumberFormat="1" applyFont="1"/>
    <xf numFmtId="0" fontId="7" fillId="0" borderId="11" xfId="49" applyFont="1" applyBorder="1" applyAlignment="1">
      <alignment horizontal="center" shrinkToFit="1"/>
    </xf>
    <xf numFmtId="0" fontId="7" fillId="0" borderId="11" xfId="49" applyFont="1" applyBorder="1" applyAlignment="1">
      <alignment horizontal="center"/>
    </xf>
    <xf numFmtId="0" fontId="7" fillId="0" borderId="39" xfId="49" applyFont="1" applyBorder="1" applyAlignment="1">
      <alignment horizontal="left" shrinkToFit="1"/>
    </xf>
    <xf numFmtId="0" fontId="7" fillId="0" borderId="38" xfId="49" applyFont="1" applyBorder="1" applyAlignment="1">
      <alignment horizontal="left" shrinkToFit="1"/>
    </xf>
    <xf numFmtId="178" fontId="7" fillId="0" borderId="39" xfId="47" applyNumberFormat="1" applyFont="1" applyBorder="1"/>
    <xf numFmtId="0" fontId="7" fillId="0" borderId="38" xfId="49" applyFont="1" applyBorder="1" applyAlignment="1">
      <alignment horizontal="center"/>
    </xf>
    <xf numFmtId="0" fontId="7" fillId="0" borderId="0" xfId="49" applyFont="1" applyAlignment="1">
      <alignment horizontal="left" shrinkToFit="1"/>
    </xf>
    <xf numFmtId="0" fontId="7" fillId="0" borderId="24" xfId="49" applyFont="1" applyBorder="1" applyAlignment="1">
      <alignment horizontal="center"/>
    </xf>
    <xf numFmtId="0" fontId="7" fillId="0" borderId="0" xfId="49" applyFont="1" applyAlignment="1">
      <alignment horizontal="center"/>
    </xf>
    <xf numFmtId="176" fontId="7" fillId="0" borderId="0" xfId="47" applyNumberFormat="1" applyFont="1"/>
    <xf numFmtId="38" fontId="7" fillId="0" borderId="0" xfId="47" applyFont="1" applyAlignment="1">
      <alignment horizontal="right"/>
    </xf>
    <xf numFmtId="38" fontId="7" fillId="0" borderId="0" xfId="47" applyFont="1"/>
    <xf numFmtId="0" fontId="7" fillId="0" borderId="0" xfId="49" applyFont="1" applyAlignment="1">
      <alignment horizontal="left" wrapText="1"/>
    </xf>
    <xf numFmtId="0" fontId="7" fillId="0" borderId="24" xfId="0" applyFont="1" applyBorder="1" applyAlignment="1" applyProtection="1">
      <alignment shrinkToFit="1"/>
      <protection locked="0"/>
    </xf>
    <xf numFmtId="0" fontId="7" fillId="0" borderId="12" xfId="49" applyFont="1" applyBorder="1" applyAlignment="1">
      <alignment horizontal="center"/>
    </xf>
    <xf numFmtId="0" fontId="7" fillId="0" borderId="12" xfId="49" applyFont="1" applyBorder="1" applyAlignment="1">
      <alignment horizontal="center" shrinkToFit="1"/>
    </xf>
    <xf numFmtId="0" fontId="7" fillId="0" borderId="32" xfId="49" applyFont="1" applyBorder="1" applyAlignment="1">
      <alignment horizontal="center" shrinkToFit="1"/>
    </xf>
    <xf numFmtId="176" fontId="7" fillId="0" borderId="12" xfId="47" applyNumberFormat="1" applyFont="1" applyBorder="1" applyAlignment="1">
      <alignment horizontal="center"/>
    </xf>
    <xf numFmtId="0" fontId="7" fillId="0" borderId="32" xfId="49" applyFont="1" applyBorder="1" applyAlignment="1">
      <alignment horizontal="center"/>
    </xf>
    <xf numFmtId="38" fontId="7" fillId="0" borderId="32" xfId="47" applyFont="1" applyBorder="1" applyAlignment="1">
      <alignment horizontal="center"/>
    </xf>
    <xf numFmtId="0" fontId="7" fillId="0" borderId="32" xfId="49" applyFont="1" applyBorder="1" applyAlignment="1">
      <alignment horizontal="center" wrapText="1"/>
    </xf>
    <xf numFmtId="0" fontId="7" fillId="0" borderId="39" xfId="49" applyFont="1" applyBorder="1" applyAlignment="1">
      <alignment horizontal="center"/>
    </xf>
    <xf numFmtId="9" fontId="7" fillId="0" borderId="0" xfId="50" applyFont="1" applyAlignment="1" applyProtection="1">
      <protection locked="0"/>
    </xf>
    <xf numFmtId="0" fontId="7" fillId="0" borderId="39" xfId="49" applyFont="1" applyFill="1" applyBorder="1" applyAlignment="1">
      <alignment horizontal="center"/>
    </xf>
    <xf numFmtId="0" fontId="7" fillId="0" borderId="11" xfId="49" applyFont="1" applyFill="1" applyBorder="1" applyAlignment="1">
      <alignment horizontal="center"/>
    </xf>
    <xf numFmtId="0" fontId="7" fillId="0" borderId="24" xfId="49" applyFont="1" applyFill="1" applyBorder="1" applyAlignment="1">
      <alignment horizontal="center"/>
    </xf>
    <xf numFmtId="3" fontId="37" fillId="0" borderId="13" xfId="33" applyNumberFormat="1" applyFont="1" applyFill="1" applyBorder="1" applyAlignment="1" applyProtection="1">
      <alignment horizontal="center" vertical="center"/>
    </xf>
    <xf numFmtId="0" fontId="37" fillId="0" borderId="13" xfId="42" applyFont="1" applyBorder="1" applyAlignment="1">
      <alignment horizontal="center" vertical="center"/>
    </xf>
    <xf numFmtId="3" fontId="37" fillId="0" borderId="11" xfId="33" applyNumberFormat="1" applyFont="1" applyFill="1" applyBorder="1" applyAlignment="1" applyProtection="1"/>
    <xf numFmtId="0" fontId="37" fillId="0" borderId="11" xfId="0" applyFont="1" applyBorder="1" applyProtection="1">
      <protection locked="0"/>
    </xf>
    <xf numFmtId="3" fontId="37" fillId="0" borderId="24" xfId="33" applyNumberFormat="1" applyFont="1" applyFill="1" applyBorder="1" applyAlignment="1" applyProtection="1"/>
    <xf numFmtId="0" fontId="37" fillId="0" borderId="24" xfId="0" applyFont="1" applyBorder="1" applyProtection="1">
      <protection locked="0"/>
    </xf>
    <xf numFmtId="3" fontId="37" fillId="0" borderId="13" xfId="33" applyNumberFormat="1" applyFont="1" applyFill="1" applyBorder="1" applyAlignment="1" applyProtection="1"/>
    <xf numFmtId="0" fontId="37" fillId="0" borderId="13" xfId="0" applyFont="1" applyBorder="1" applyProtection="1">
      <protection locked="0"/>
    </xf>
    <xf numFmtId="3" fontId="37" fillId="0" borderId="39" xfId="33" applyNumberFormat="1" applyFont="1" applyFill="1" applyBorder="1" applyAlignment="1" applyProtection="1"/>
    <xf numFmtId="0" fontId="37" fillId="0" borderId="39" xfId="0" applyFont="1" applyBorder="1" applyProtection="1">
      <protection locked="0"/>
    </xf>
    <xf numFmtId="0" fontId="37" fillId="0" borderId="39" xfId="42" applyFont="1" applyBorder="1" applyAlignment="1" applyProtection="1">
      <alignment horizontal="left"/>
      <protection locked="0"/>
    </xf>
    <xf numFmtId="0" fontId="37" fillId="0" borderId="11" xfId="42" applyFont="1" applyBorder="1" applyAlignment="1" applyProtection="1">
      <alignment horizontal="right" shrinkToFit="1"/>
      <protection locked="0"/>
    </xf>
    <xf numFmtId="3" fontId="37" fillId="0" borderId="17" xfId="47" applyNumberFormat="1" applyFont="1" applyBorder="1" applyAlignment="1">
      <alignment horizontal="right"/>
    </xf>
    <xf numFmtId="3" fontId="37" fillId="0" borderId="39" xfId="47" applyNumberFormat="1" applyFont="1" applyBorder="1"/>
    <xf numFmtId="0" fontId="37" fillId="0" borderId="17" xfId="49" applyFont="1" applyBorder="1" applyAlignment="1">
      <alignment horizontal="left" wrapText="1"/>
    </xf>
    <xf numFmtId="3" fontId="37" fillId="0" borderId="22" xfId="47" applyNumberFormat="1" applyFont="1" applyBorder="1" applyAlignment="1">
      <alignment horizontal="right"/>
    </xf>
    <xf numFmtId="3" fontId="37" fillId="0" borderId="22" xfId="47" applyNumberFormat="1" applyFont="1" applyBorder="1"/>
    <xf numFmtId="0" fontId="37" fillId="0" borderId="22" xfId="49" applyFont="1" applyBorder="1" applyAlignment="1">
      <alignment horizontal="left" wrapText="1"/>
    </xf>
    <xf numFmtId="3" fontId="37" fillId="0" borderId="17" xfId="47" applyNumberFormat="1" applyFont="1" applyBorder="1"/>
    <xf numFmtId="3" fontId="37" fillId="0" borderId="22" xfId="47" applyNumberFormat="1" applyFont="1" applyBorder="1" applyAlignment="1"/>
    <xf numFmtId="0" fontId="37" fillId="0" borderId="22" xfId="49" applyFont="1" applyBorder="1" applyAlignment="1">
      <alignment wrapText="1"/>
    </xf>
    <xf numFmtId="3" fontId="37" fillId="0" borderId="38" xfId="47" applyNumberFormat="1" applyFont="1" applyBorder="1" applyAlignment="1">
      <alignment horizontal="right"/>
    </xf>
    <xf numFmtId="0" fontId="37" fillId="0" borderId="38" xfId="49" applyFont="1" applyBorder="1" applyAlignment="1">
      <alignment horizontal="left" wrapText="1"/>
    </xf>
    <xf numFmtId="3" fontId="37" fillId="0" borderId="38" xfId="47" applyNumberFormat="1" applyFont="1" applyBorder="1"/>
    <xf numFmtId="3" fontId="37" fillId="0" borderId="11" xfId="47" applyNumberFormat="1" applyFont="1" applyBorder="1"/>
    <xf numFmtId="3" fontId="37" fillId="0" borderId="24" xfId="47" applyNumberFormat="1" applyFont="1" applyBorder="1"/>
    <xf numFmtId="0" fontId="37" fillId="0" borderId="11" xfId="49" applyFont="1" applyBorder="1" applyAlignment="1">
      <alignment horizontal="left" wrapText="1"/>
    </xf>
    <xf numFmtId="38" fontId="37" fillId="0" borderId="13" xfId="0" applyNumberFormat="1" applyFont="1" applyBorder="1" applyProtection="1">
      <protection locked="0"/>
    </xf>
    <xf numFmtId="0" fontId="37" fillId="0" borderId="23" xfId="0" applyFont="1" applyBorder="1" applyProtection="1">
      <protection locked="0"/>
    </xf>
    <xf numFmtId="177" fontId="37" fillId="0" borderId="14" xfId="0" applyNumberFormat="1" applyFont="1" applyBorder="1" applyProtection="1">
      <protection locked="0"/>
    </xf>
    <xf numFmtId="38" fontId="37" fillId="0" borderId="14" xfId="33" applyFont="1" applyBorder="1" applyAlignment="1" applyProtection="1">
      <protection locked="0"/>
    </xf>
    <xf numFmtId="0" fontId="37" fillId="0" borderId="21" xfId="0" applyFont="1" applyBorder="1" applyProtection="1">
      <protection locked="0"/>
    </xf>
    <xf numFmtId="38" fontId="37" fillId="0" borderId="11" xfId="0" applyNumberFormat="1" applyFont="1" applyBorder="1" applyProtection="1">
      <protection locked="0"/>
    </xf>
    <xf numFmtId="38" fontId="37" fillId="0" borderId="13" xfId="33" applyFont="1" applyFill="1" applyBorder="1" applyAlignment="1" applyProtection="1">
      <alignment horizontal="centerContinuous" vertical="center"/>
      <protection locked="0"/>
    </xf>
    <xf numFmtId="0" fontId="37" fillId="0" borderId="23" xfId="42" applyFont="1" applyBorder="1" applyProtection="1">
      <protection locked="0"/>
    </xf>
    <xf numFmtId="0" fontId="37" fillId="0" borderId="14" xfId="42" applyFont="1" applyBorder="1" applyProtection="1">
      <protection locked="0"/>
    </xf>
    <xf numFmtId="176" fontId="37" fillId="0" borderId="21" xfId="33" applyNumberFormat="1" applyFont="1" applyBorder="1" applyAlignment="1" applyProtection="1">
      <protection locked="0"/>
    </xf>
    <xf numFmtId="0" fontId="37" fillId="0" borderId="20" xfId="42" applyFont="1" applyBorder="1" applyProtection="1">
      <protection locked="0"/>
    </xf>
    <xf numFmtId="0" fontId="37" fillId="0" borderId="10" xfId="42" applyFont="1" applyBorder="1" applyProtection="1">
      <protection locked="0"/>
    </xf>
    <xf numFmtId="176" fontId="37" fillId="0" borderId="22" xfId="33" applyNumberFormat="1" applyFont="1" applyBorder="1" applyAlignment="1" applyProtection="1">
      <protection locked="0"/>
    </xf>
    <xf numFmtId="0" fontId="37" fillId="0" borderId="20" xfId="0" applyFont="1" applyBorder="1" applyProtection="1">
      <protection locked="0"/>
    </xf>
    <xf numFmtId="3" fontId="37" fillId="0" borderId="10" xfId="0" applyNumberFormat="1" applyFont="1" applyBorder="1" applyAlignment="1" applyProtection="1">
      <alignment shrinkToFit="1"/>
      <protection locked="0"/>
    </xf>
    <xf numFmtId="0" fontId="37" fillId="0" borderId="10" xfId="0" applyFont="1" applyBorder="1" applyProtection="1">
      <protection locked="0"/>
    </xf>
    <xf numFmtId="183" fontId="37" fillId="0" borderId="22" xfId="0" applyNumberFormat="1" applyFont="1" applyBorder="1" applyAlignment="1" applyProtection="1">
      <alignment horizontal="left"/>
      <protection locked="0"/>
    </xf>
    <xf numFmtId="177" fontId="37" fillId="0" borderId="39" xfId="33" applyNumberFormat="1" applyFont="1" applyFill="1" applyBorder="1" applyAlignment="1" applyProtection="1"/>
    <xf numFmtId="176" fontId="37" fillId="0" borderId="21" xfId="33" applyNumberFormat="1" applyFont="1" applyFill="1" applyBorder="1" applyAlignment="1" applyProtection="1">
      <protection locked="0"/>
    </xf>
    <xf numFmtId="176" fontId="37" fillId="0" borderId="22" xfId="33" applyNumberFormat="1" applyFont="1" applyFill="1" applyBorder="1" applyAlignment="1" applyProtection="1">
      <protection locked="0"/>
    </xf>
    <xf numFmtId="38" fontId="37" fillId="0" borderId="24" xfId="0" applyNumberFormat="1" applyFont="1" applyBorder="1" applyProtection="1">
      <protection locked="0"/>
    </xf>
    <xf numFmtId="0" fontId="37" fillId="0" borderId="0" xfId="42" applyFont="1" applyProtection="1">
      <protection locked="0"/>
    </xf>
    <xf numFmtId="176" fontId="37" fillId="0" borderId="17" xfId="33" applyNumberFormat="1" applyFont="1" applyFill="1" applyBorder="1" applyAlignment="1" applyProtection="1">
      <protection locked="0"/>
    </xf>
    <xf numFmtId="38" fontId="37" fillId="0" borderId="39" xfId="0" applyNumberFormat="1" applyFont="1" applyBorder="1" applyProtection="1">
      <protection locked="0"/>
    </xf>
    <xf numFmtId="0" fontId="37" fillId="0" borderId="37" xfId="42" applyFont="1" applyBorder="1" applyProtection="1">
      <protection locked="0"/>
    </xf>
    <xf numFmtId="176" fontId="37" fillId="0" borderId="38" xfId="33" applyNumberFormat="1" applyFont="1" applyFill="1" applyBorder="1" applyAlignment="1" applyProtection="1">
      <protection locked="0"/>
    </xf>
    <xf numFmtId="38" fontId="37" fillId="0" borderId="39" xfId="0" applyNumberFormat="1" applyFont="1" applyBorder="1"/>
    <xf numFmtId="0" fontId="37" fillId="0" borderId="36" xfId="0" applyFont="1" applyBorder="1" applyProtection="1">
      <protection locked="0"/>
    </xf>
    <xf numFmtId="10" fontId="37" fillId="0" borderId="37" xfId="42" applyNumberFormat="1" applyFont="1" applyBorder="1" applyAlignment="1" applyProtection="1">
      <alignment horizontal="center"/>
      <protection locked="0"/>
    </xf>
    <xf numFmtId="0" fontId="37" fillId="0" borderId="37" xfId="42" applyFont="1" applyBorder="1" applyAlignment="1" applyProtection="1">
      <alignment horizontal="center"/>
      <protection locked="0"/>
    </xf>
    <xf numFmtId="176" fontId="37" fillId="0" borderId="38" xfId="33" applyNumberFormat="1" applyFont="1" applyBorder="1" applyAlignment="1" applyProtection="1">
      <alignment horizontal="left"/>
      <protection locked="0"/>
    </xf>
    <xf numFmtId="38" fontId="37" fillId="0" borderId="11" xfId="0" applyNumberFormat="1" applyFont="1" applyBorder="1"/>
    <xf numFmtId="10" fontId="37" fillId="0" borderId="10" xfId="42" applyNumberFormat="1" applyFont="1" applyBorder="1" applyAlignment="1" applyProtection="1">
      <alignment horizontal="center"/>
      <protection locked="0"/>
    </xf>
    <xf numFmtId="0" fontId="37" fillId="0" borderId="10" xfId="42" applyFont="1" applyBorder="1" applyAlignment="1" applyProtection="1">
      <alignment horizontal="center"/>
      <protection locked="0"/>
    </xf>
    <xf numFmtId="176" fontId="37" fillId="0" borderId="22" xfId="33" applyNumberFormat="1" applyFont="1" applyBorder="1" applyAlignment="1" applyProtection="1">
      <alignment horizontal="left"/>
      <protection locked="0"/>
    </xf>
    <xf numFmtId="3" fontId="37" fillId="0" borderId="27" xfId="33" applyNumberFormat="1" applyFont="1" applyFill="1" applyBorder="1" applyAlignment="1" applyProtection="1"/>
    <xf numFmtId="0" fontId="37" fillId="0" borderId="27" xfId="42" applyFont="1" applyBorder="1" applyAlignment="1" applyProtection="1">
      <alignment horizontal="right" shrinkToFit="1"/>
      <protection locked="0"/>
    </xf>
    <xf numFmtId="3" fontId="37" fillId="0" borderId="0" xfId="42" applyNumberFormat="1" applyFont="1" applyAlignment="1" applyProtection="1">
      <alignment shrinkToFit="1"/>
      <protection locked="0"/>
    </xf>
    <xf numFmtId="0" fontId="37" fillId="0" borderId="0" xfId="42" applyFont="1" applyAlignment="1" applyProtection="1">
      <alignment horizontal="center"/>
      <protection locked="0"/>
    </xf>
    <xf numFmtId="10" fontId="37" fillId="0" borderId="17" xfId="33" applyNumberFormat="1" applyFont="1" applyBorder="1" applyAlignment="1" applyProtection="1">
      <alignment horizontal="left"/>
      <protection locked="0"/>
    </xf>
    <xf numFmtId="3" fontId="37" fillId="0" borderId="20" xfId="33" applyNumberFormat="1" applyFont="1" applyFill="1" applyBorder="1" applyAlignment="1" applyProtection="1"/>
    <xf numFmtId="0" fontId="37" fillId="0" borderId="20" xfId="42" applyFont="1" applyBorder="1" applyAlignment="1" applyProtection="1">
      <alignment horizontal="right" shrinkToFit="1"/>
      <protection locked="0"/>
    </xf>
    <xf numFmtId="0" fontId="37" fillId="0" borderId="10" xfId="42" applyFont="1" applyBorder="1" applyAlignment="1" applyProtection="1">
      <alignment horizontal="left" shrinkToFit="1"/>
      <protection locked="0"/>
    </xf>
    <xf numFmtId="0" fontId="37" fillId="0" borderId="22" xfId="42" applyFont="1" applyBorder="1" applyAlignment="1" applyProtection="1">
      <alignment horizontal="left" shrinkToFit="1"/>
      <protection locked="0"/>
    </xf>
    <xf numFmtId="0" fontId="37" fillId="0" borderId="0" xfId="42" applyFont="1" applyAlignment="1">
      <alignment horizontal="left" shrinkToFit="1"/>
    </xf>
    <xf numFmtId="0" fontId="37" fillId="0" borderId="17" xfId="42" applyFont="1" applyBorder="1" applyAlignment="1">
      <alignment horizontal="left" shrinkToFit="1"/>
    </xf>
    <xf numFmtId="0" fontId="37" fillId="0" borderId="36" xfId="42" applyFont="1" applyBorder="1" applyAlignment="1" applyProtection="1">
      <alignment horizontal="right" shrinkToFit="1"/>
      <protection locked="0"/>
    </xf>
    <xf numFmtId="3" fontId="37" fillId="0" borderId="37" xfId="42" applyNumberFormat="1" applyFont="1" applyBorder="1" applyAlignment="1" applyProtection="1">
      <alignment shrinkToFit="1"/>
      <protection locked="0"/>
    </xf>
    <xf numFmtId="0" fontId="37" fillId="0" borderId="37" xfId="42" applyFont="1" applyBorder="1" applyAlignment="1">
      <alignment horizontal="left" shrinkToFit="1"/>
    </xf>
    <xf numFmtId="0" fontId="37" fillId="0" borderId="38" xfId="42" applyFont="1" applyBorder="1" applyAlignment="1">
      <alignment horizontal="left" shrinkToFit="1"/>
    </xf>
    <xf numFmtId="0" fontId="37" fillId="0" borderId="23" xfId="42" applyFont="1" applyBorder="1" applyAlignment="1" applyProtection="1">
      <alignment horizontal="right" shrinkToFit="1"/>
      <protection locked="0"/>
    </xf>
    <xf numFmtId="3" fontId="37" fillId="0" borderId="14" xfId="42" applyNumberFormat="1" applyFont="1" applyBorder="1" applyAlignment="1" applyProtection="1">
      <alignment shrinkToFit="1"/>
      <protection locked="0"/>
    </xf>
    <xf numFmtId="38" fontId="37" fillId="0" borderId="13" xfId="0" applyNumberFormat="1" applyFont="1" applyBorder="1"/>
    <xf numFmtId="0" fontId="37" fillId="0" borderId="23" xfId="0" applyFont="1" applyBorder="1"/>
    <xf numFmtId="0" fontId="37" fillId="0" borderId="14" xfId="42" applyFont="1" applyBorder="1"/>
    <xf numFmtId="179" fontId="37" fillId="0" borderId="21" xfId="33" applyNumberFormat="1" applyFont="1" applyFill="1" applyBorder="1" applyAlignment="1" applyProtection="1"/>
    <xf numFmtId="0" fontId="37" fillId="0" borderId="10" xfId="42" applyFont="1" applyBorder="1"/>
    <xf numFmtId="10" fontId="37" fillId="0" borderId="22" xfId="0" applyNumberFormat="1" applyFont="1" applyBorder="1"/>
    <xf numFmtId="0" fontId="34" fillId="0" borderId="40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 shrinkToFit="1"/>
    </xf>
    <xf numFmtId="0" fontId="32" fillId="0" borderId="31" xfId="0" applyFont="1" applyBorder="1" applyAlignment="1">
      <alignment horizontal="center" vertical="center" shrinkToFit="1"/>
    </xf>
    <xf numFmtId="0" fontId="32" fillId="0" borderId="35" xfId="0" applyFont="1" applyBorder="1" applyAlignment="1">
      <alignment horizontal="center" vertical="center" shrinkToFit="1"/>
    </xf>
    <xf numFmtId="182" fontId="33" fillId="0" borderId="31" xfId="0" applyNumberFormat="1" applyFont="1" applyBorder="1" applyAlignment="1">
      <alignment horizontal="center" shrinkToFit="1"/>
    </xf>
    <xf numFmtId="0" fontId="7" fillId="0" borderId="23" xfId="42" applyFont="1" applyBorder="1" applyAlignment="1">
      <alignment horizontal="center" vertical="center"/>
    </xf>
    <xf numFmtId="0" fontId="7" fillId="0" borderId="14" xfId="0" applyFont="1" applyBorder="1"/>
    <xf numFmtId="0" fontId="7" fillId="0" borderId="21" xfId="0" applyFont="1" applyBorder="1"/>
    <xf numFmtId="0" fontId="37" fillId="0" borderId="37" xfId="42" applyFont="1" applyBorder="1" applyAlignment="1">
      <alignment horizontal="left" shrinkToFit="1"/>
    </xf>
    <xf numFmtId="0" fontId="37" fillId="0" borderId="38" xfId="42" applyFont="1" applyBorder="1" applyAlignment="1">
      <alignment horizontal="left" shrinkToFit="1"/>
    </xf>
    <xf numFmtId="180" fontId="37" fillId="0" borderId="20" xfId="0" applyNumberFormat="1" applyFont="1" applyBorder="1" applyAlignment="1">
      <alignment horizontal="right"/>
    </xf>
    <xf numFmtId="180" fontId="37" fillId="0" borderId="10" xfId="0" applyNumberFormat="1" applyFont="1" applyBorder="1" applyAlignment="1">
      <alignment horizontal="right"/>
    </xf>
    <xf numFmtId="0" fontId="37" fillId="0" borderId="20" xfId="0" applyFont="1" applyBorder="1" applyAlignment="1" applyProtection="1">
      <alignment horizontal="left" shrinkToFit="1"/>
      <protection locked="0"/>
    </xf>
    <xf numFmtId="0" fontId="37" fillId="0" borderId="10" xfId="0" applyFont="1" applyBorder="1" applyAlignment="1" applyProtection="1">
      <alignment horizontal="left" shrinkToFit="1"/>
      <protection locked="0"/>
    </xf>
    <xf numFmtId="0" fontId="37" fillId="0" borderId="22" xfId="0" applyFont="1" applyBorder="1" applyAlignment="1" applyProtection="1">
      <alignment horizontal="left" shrinkToFit="1"/>
      <protection locked="0"/>
    </xf>
    <xf numFmtId="0" fontId="37" fillId="0" borderId="23" xfId="42" applyFont="1" applyBorder="1" applyAlignment="1" applyProtection="1">
      <alignment horizontal="left" shrinkToFit="1"/>
      <protection locked="0"/>
    </xf>
    <xf numFmtId="0" fontId="37" fillId="0" borderId="14" xfId="42" applyFont="1" applyBorder="1" applyAlignment="1" applyProtection="1">
      <alignment horizontal="left" shrinkToFit="1"/>
      <protection locked="0"/>
    </xf>
    <xf numFmtId="0" fontId="37" fillId="0" borderId="21" xfId="42" applyFont="1" applyBorder="1" applyAlignment="1" applyProtection="1">
      <alignment horizontal="left" shrinkToFit="1"/>
      <protection locked="0"/>
    </xf>
    <xf numFmtId="0" fontId="37" fillId="0" borderId="36" xfId="42" applyFont="1" applyBorder="1" applyAlignment="1" applyProtection="1">
      <alignment horizontal="left"/>
      <protection locked="0"/>
    </xf>
    <xf numFmtId="0" fontId="38" fillId="0" borderId="37" xfId="0" applyFont="1" applyBorder="1"/>
    <xf numFmtId="0" fontId="38" fillId="0" borderId="38" xfId="0" applyFont="1" applyBorder="1"/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50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7"/>
    <cellStyle name="桁区切り 2 3" xfId="48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/>
    <cellStyle name="標準 2 2" xfId="49"/>
    <cellStyle name="標準 3" xfId="46"/>
    <cellStyle name="標準 5" xfId="45"/>
    <cellStyle name="標準_富沢団地外構金入提出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17" name="Line 1">
          <a:extLst>
            <a:ext uri="{FF2B5EF4-FFF2-40B4-BE49-F238E27FC236}">
              <a16:creationId xmlns:a16="http://schemas.microsoft.com/office/drawing/2014/main" id="{00000000-0008-0000-0000-00005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18" name="Line 2">
          <a:extLst>
            <a:ext uri="{FF2B5EF4-FFF2-40B4-BE49-F238E27FC236}">
              <a16:creationId xmlns:a16="http://schemas.microsoft.com/office/drawing/2014/main" id="{00000000-0008-0000-0000-000052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19" name="Line 3">
          <a:extLst>
            <a:ext uri="{FF2B5EF4-FFF2-40B4-BE49-F238E27FC236}">
              <a16:creationId xmlns:a16="http://schemas.microsoft.com/office/drawing/2014/main" id="{00000000-0008-0000-0000-00005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20" name="Line 4">
          <a:extLst>
            <a:ext uri="{FF2B5EF4-FFF2-40B4-BE49-F238E27FC236}">
              <a16:creationId xmlns:a16="http://schemas.microsoft.com/office/drawing/2014/main" id="{00000000-0008-0000-0000-000054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1171575</xdr:colOff>
      <xdr:row>14</xdr:row>
      <xdr:rowOff>228600</xdr:rowOff>
    </xdr:from>
    <xdr:to>
      <xdr:col>7</xdr:col>
      <xdr:colOff>809625</xdr:colOff>
      <xdr:row>14</xdr:row>
      <xdr:rowOff>228600</xdr:rowOff>
    </xdr:to>
    <xdr:sp macro="" textlink="">
      <xdr:nvSpPr>
        <xdr:cNvPr id="27221" name="Line 5">
          <a:extLst>
            <a:ext uri="{FF2B5EF4-FFF2-40B4-BE49-F238E27FC236}">
              <a16:creationId xmlns:a16="http://schemas.microsoft.com/office/drawing/2014/main" id="{00000000-0008-0000-0000-0000556A0000}"/>
            </a:ext>
          </a:extLst>
        </xdr:cNvPr>
        <xdr:cNvSpPr>
          <a:spLocks noChangeShapeType="1"/>
        </xdr:cNvSpPr>
      </xdr:nvSpPr>
      <xdr:spPr bwMode="auto">
        <a:xfrm>
          <a:off x="9772650" y="514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14</xdr:row>
      <xdr:rowOff>238125</xdr:rowOff>
    </xdr:from>
    <xdr:to>
      <xdr:col>3</xdr:col>
      <xdr:colOff>0</xdr:colOff>
      <xdr:row>14</xdr:row>
      <xdr:rowOff>247650</xdr:rowOff>
    </xdr:to>
    <xdr:sp macro="" textlink="">
      <xdr:nvSpPr>
        <xdr:cNvPr id="27222" name="Line 6">
          <a:extLst>
            <a:ext uri="{FF2B5EF4-FFF2-40B4-BE49-F238E27FC236}">
              <a16:creationId xmlns:a16="http://schemas.microsoft.com/office/drawing/2014/main" id="{00000000-0008-0000-0000-0000566A0000}"/>
            </a:ext>
          </a:extLst>
        </xdr:cNvPr>
        <xdr:cNvSpPr>
          <a:spLocks noChangeShapeType="1"/>
        </xdr:cNvSpPr>
      </xdr:nvSpPr>
      <xdr:spPr bwMode="auto">
        <a:xfrm flipH="1">
          <a:off x="3810000" y="514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1209675</xdr:colOff>
      <xdr:row>14</xdr:row>
      <xdr:rowOff>228600</xdr:rowOff>
    </xdr:from>
    <xdr:to>
      <xdr:col>7</xdr:col>
      <xdr:colOff>809625</xdr:colOff>
      <xdr:row>14</xdr:row>
      <xdr:rowOff>228600</xdr:rowOff>
    </xdr:to>
    <xdr:sp macro="" textlink="">
      <xdr:nvSpPr>
        <xdr:cNvPr id="27223" name="Line 7">
          <a:extLst>
            <a:ext uri="{FF2B5EF4-FFF2-40B4-BE49-F238E27FC236}">
              <a16:creationId xmlns:a16="http://schemas.microsoft.com/office/drawing/2014/main" id="{00000000-0008-0000-0000-0000576A0000}"/>
            </a:ext>
          </a:extLst>
        </xdr:cNvPr>
        <xdr:cNvSpPr>
          <a:spLocks noChangeShapeType="1"/>
        </xdr:cNvSpPr>
      </xdr:nvSpPr>
      <xdr:spPr bwMode="auto">
        <a:xfrm>
          <a:off x="9772650" y="514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27" name="Line 13">
          <a:extLst>
            <a:ext uri="{FF2B5EF4-FFF2-40B4-BE49-F238E27FC236}">
              <a16:creationId xmlns:a16="http://schemas.microsoft.com/office/drawing/2014/main" id="{00000000-0008-0000-0000-00005B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28" name="Line 14">
          <a:extLst>
            <a:ext uri="{FF2B5EF4-FFF2-40B4-BE49-F238E27FC236}">
              <a16:creationId xmlns:a16="http://schemas.microsoft.com/office/drawing/2014/main" id="{00000000-0008-0000-0000-00005C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29" name="Line 15">
          <a:extLst>
            <a:ext uri="{FF2B5EF4-FFF2-40B4-BE49-F238E27FC236}">
              <a16:creationId xmlns:a16="http://schemas.microsoft.com/office/drawing/2014/main" id="{00000000-0008-0000-0000-00005D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30" name="Line 16">
          <a:extLst>
            <a:ext uri="{FF2B5EF4-FFF2-40B4-BE49-F238E27FC236}">
              <a16:creationId xmlns:a16="http://schemas.microsoft.com/office/drawing/2014/main" id="{00000000-0008-0000-0000-00005E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31" name="Line 17">
          <a:extLst>
            <a:ext uri="{FF2B5EF4-FFF2-40B4-BE49-F238E27FC236}">
              <a16:creationId xmlns:a16="http://schemas.microsoft.com/office/drawing/2014/main" id="{00000000-0008-0000-0000-00005F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32" name="Line 18">
          <a:extLst>
            <a:ext uri="{FF2B5EF4-FFF2-40B4-BE49-F238E27FC236}">
              <a16:creationId xmlns:a16="http://schemas.microsoft.com/office/drawing/2014/main" id="{00000000-0008-0000-0000-000060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33" name="Line 19">
          <a:extLst>
            <a:ext uri="{FF2B5EF4-FFF2-40B4-BE49-F238E27FC236}">
              <a16:creationId xmlns:a16="http://schemas.microsoft.com/office/drawing/2014/main" id="{00000000-0008-0000-0000-000061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34" name="Line 20">
          <a:extLst>
            <a:ext uri="{FF2B5EF4-FFF2-40B4-BE49-F238E27FC236}">
              <a16:creationId xmlns:a16="http://schemas.microsoft.com/office/drawing/2014/main" id="{00000000-0008-0000-0000-000062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35" name="Line 21">
          <a:extLst>
            <a:ext uri="{FF2B5EF4-FFF2-40B4-BE49-F238E27FC236}">
              <a16:creationId xmlns:a16="http://schemas.microsoft.com/office/drawing/2014/main" id="{00000000-0008-0000-0000-000063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36" name="Line 22">
          <a:extLst>
            <a:ext uri="{FF2B5EF4-FFF2-40B4-BE49-F238E27FC236}">
              <a16:creationId xmlns:a16="http://schemas.microsoft.com/office/drawing/2014/main" id="{00000000-0008-0000-0000-000064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37" name="Line 23">
          <a:extLst>
            <a:ext uri="{FF2B5EF4-FFF2-40B4-BE49-F238E27FC236}">
              <a16:creationId xmlns:a16="http://schemas.microsoft.com/office/drawing/2014/main" id="{00000000-0008-0000-0000-000065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38" name="Line 24">
          <a:extLst>
            <a:ext uri="{FF2B5EF4-FFF2-40B4-BE49-F238E27FC236}">
              <a16:creationId xmlns:a16="http://schemas.microsoft.com/office/drawing/2014/main" id="{00000000-0008-0000-0000-000066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39" name="Line 25">
          <a:extLst>
            <a:ext uri="{FF2B5EF4-FFF2-40B4-BE49-F238E27FC236}">
              <a16:creationId xmlns:a16="http://schemas.microsoft.com/office/drawing/2014/main" id="{00000000-0008-0000-0000-000067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40" name="Line 26">
          <a:extLst>
            <a:ext uri="{FF2B5EF4-FFF2-40B4-BE49-F238E27FC236}">
              <a16:creationId xmlns:a16="http://schemas.microsoft.com/office/drawing/2014/main" id="{00000000-0008-0000-0000-000068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41" name="Line 27">
          <a:extLst>
            <a:ext uri="{FF2B5EF4-FFF2-40B4-BE49-F238E27FC236}">
              <a16:creationId xmlns:a16="http://schemas.microsoft.com/office/drawing/2014/main" id="{00000000-0008-0000-0000-000069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42" name="Line 28">
          <a:extLst>
            <a:ext uri="{FF2B5EF4-FFF2-40B4-BE49-F238E27FC236}">
              <a16:creationId xmlns:a16="http://schemas.microsoft.com/office/drawing/2014/main" id="{00000000-0008-0000-0000-00006A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43" name="Line 29">
          <a:extLst>
            <a:ext uri="{FF2B5EF4-FFF2-40B4-BE49-F238E27FC236}">
              <a16:creationId xmlns:a16="http://schemas.microsoft.com/office/drawing/2014/main" id="{00000000-0008-0000-0000-00006B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44" name="Line 30">
          <a:extLst>
            <a:ext uri="{FF2B5EF4-FFF2-40B4-BE49-F238E27FC236}">
              <a16:creationId xmlns:a16="http://schemas.microsoft.com/office/drawing/2014/main" id="{00000000-0008-0000-0000-00006C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45" name="Line 31">
          <a:extLst>
            <a:ext uri="{FF2B5EF4-FFF2-40B4-BE49-F238E27FC236}">
              <a16:creationId xmlns:a16="http://schemas.microsoft.com/office/drawing/2014/main" id="{00000000-0008-0000-0000-00006D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46" name="Line 32">
          <a:extLst>
            <a:ext uri="{FF2B5EF4-FFF2-40B4-BE49-F238E27FC236}">
              <a16:creationId xmlns:a16="http://schemas.microsoft.com/office/drawing/2014/main" id="{00000000-0008-0000-0000-00006E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47" name="Line 33">
          <a:extLst>
            <a:ext uri="{FF2B5EF4-FFF2-40B4-BE49-F238E27FC236}">
              <a16:creationId xmlns:a16="http://schemas.microsoft.com/office/drawing/2014/main" id="{00000000-0008-0000-0000-00006F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48" name="Line 34">
          <a:extLst>
            <a:ext uri="{FF2B5EF4-FFF2-40B4-BE49-F238E27FC236}">
              <a16:creationId xmlns:a16="http://schemas.microsoft.com/office/drawing/2014/main" id="{00000000-0008-0000-0000-000070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49" name="Line 35">
          <a:extLst>
            <a:ext uri="{FF2B5EF4-FFF2-40B4-BE49-F238E27FC236}">
              <a16:creationId xmlns:a16="http://schemas.microsoft.com/office/drawing/2014/main" id="{00000000-0008-0000-0000-000071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50" name="Line 36">
          <a:extLst>
            <a:ext uri="{FF2B5EF4-FFF2-40B4-BE49-F238E27FC236}">
              <a16:creationId xmlns:a16="http://schemas.microsoft.com/office/drawing/2014/main" id="{00000000-0008-0000-0000-000072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51" name="Line 37">
          <a:extLst>
            <a:ext uri="{FF2B5EF4-FFF2-40B4-BE49-F238E27FC236}">
              <a16:creationId xmlns:a16="http://schemas.microsoft.com/office/drawing/2014/main" id="{00000000-0008-0000-0000-000073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52" name="Line 38">
          <a:extLst>
            <a:ext uri="{FF2B5EF4-FFF2-40B4-BE49-F238E27FC236}">
              <a16:creationId xmlns:a16="http://schemas.microsoft.com/office/drawing/2014/main" id="{00000000-0008-0000-0000-000074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53" name="Line 39">
          <a:extLst>
            <a:ext uri="{FF2B5EF4-FFF2-40B4-BE49-F238E27FC236}">
              <a16:creationId xmlns:a16="http://schemas.microsoft.com/office/drawing/2014/main" id="{00000000-0008-0000-0000-000075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54" name="Line 40">
          <a:extLst>
            <a:ext uri="{FF2B5EF4-FFF2-40B4-BE49-F238E27FC236}">
              <a16:creationId xmlns:a16="http://schemas.microsoft.com/office/drawing/2014/main" id="{00000000-0008-0000-0000-000076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55" name="Line 41">
          <a:extLst>
            <a:ext uri="{FF2B5EF4-FFF2-40B4-BE49-F238E27FC236}">
              <a16:creationId xmlns:a16="http://schemas.microsoft.com/office/drawing/2014/main" id="{00000000-0008-0000-0000-000077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56" name="Line 42">
          <a:extLst>
            <a:ext uri="{FF2B5EF4-FFF2-40B4-BE49-F238E27FC236}">
              <a16:creationId xmlns:a16="http://schemas.microsoft.com/office/drawing/2014/main" id="{00000000-0008-0000-0000-000078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57" name="Line 43">
          <a:extLst>
            <a:ext uri="{FF2B5EF4-FFF2-40B4-BE49-F238E27FC236}">
              <a16:creationId xmlns:a16="http://schemas.microsoft.com/office/drawing/2014/main" id="{00000000-0008-0000-0000-000079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58" name="Line 44">
          <a:extLst>
            <a:ext uri="{FF2B5EF4-FFF2-40B4-BE49-F238E27FC236}">
              <a16:creationId xmlns:a16="http://schemas.microsoft.com/office/drawing/2014/main" id="{00000000-0008-0000-0000-00007A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59" name="Line 45">
          <a:extLst>
            <a:ext uri="{FF2B5EF4-FFF2-40B4-BE49-F238E27FC236}">
              <a16:creationId xmlns:a16="http://schemas.microsoft.com/office/drawing/2014/main" id="{00000000-0008-0000-0000-00007B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60" name="Line 46">
          <a:extLst>
            <a:ext uri="{FF2B5EF4-FFF2-40B4-BE49-F238E27FC236}">
              <a16:creationId xmlns:a16="http://schemas.microsoft.com/office/drawing/2014/main" id="{00000000-0008-0000-0000-00007C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61" name="Line 47">
          <a:extLst>
            <a:ext uri="{FF2B5EF4-FFF2-40B4-BE49-F238E27FC236}">
              <a16:creationId xmlns:a16="http://schemas.microsoft.com/office/drawing/2014/main" id="{00000000-0008-0000-0000-00007D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62" name="Line 48">
          <a:extLst>
            <a:ext uri="{FF2B5EF4-FFF2-40B4-BE49-F238E27FC236}">
              <a16:creationId xmlns:a16="http://schemas.microsoft.com/office/drawing/2014/main" id="{00000000-0008-0000-0000-00007E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63" name="Line 49">
          <a:extLst>
            <a:ext uri="{FF2B5EF4-FFF2-40B4-BE49-F238E27FC236}">
              <a16:creationId xmlns:a16="http://schemas.microsoft.com/office/drawing/2014/main" id="{00000000-0008-0000-0000-00007F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64" name="Line 50">
          <a:extLst>
            <a:ext uri="{FF2B5EF4-FFF2-40B4-BE49-F238E27FC236}">
              <a16:creationId xmlns:a16="http://schemas.microsoft.com/office/drawing/2014/main" id="{00000000-0008-0000-0000-000080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65" name="Line 51">
          <a:extLst>
            <a:ext uri="{FF2B5EF4-FFF2-40B4-BE49-F238E27FC236}">
              <a16:creationId xmlns:a16="http://schemas.microsoft.com/office/drawing/2014/main" id="{00000000-0008-0000-0000-000081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66" name="Line 52">
          <a:extLst>
            <a:ext uri="{FF2B5EF4-FFF2-40B4-BE49-F238E27FC236}">
              <a16:creationId xmlns:a16="http://schemas.microsoft.com/office/drawing/2014/main" id="{00000000-0008-0000-0000-000082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67" name="Line 53">
          <a:extLst>
            <a:ext uri="{FF2B5EF4-FFF2-40B4-BE49-F238E27FC236}">
              <a16:creationId xmlns:a16="http://schemas.microsoft.com/office/drawing/2014/main" id="{00000000-0008-0000-0000-000083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68" name="Line 54">
          <a:extLst>
            <a:ext uri="{FF2B5EF4-FFF2-40B4-BE49-F238E27FC236}">
              <a16:creationId xmlns:a16="http://schemas.microsoft.com/office/drawing/2014/main" id="{00000000-0008-0000-0000-000084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69" name="Line 55">
          <a:extLst>
            <a:ext uri="{FF2B5EF4-FFF2-40B4-BE49-F238E27FC236}">
              <a16:creationId xmlns:a16="http://schemas.microsoft.com/office/drawing/2014/main" id="{00000000-0008-0000-0000-000085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70" name="Line 56">
          <a:extLst>
            <a:ext uri="{FF2B5EF4-FFF2-40B4-BE49-F238E27FC236}">
              <a16:creationId xmlns:a16="http://schemas.microsoft.com/office/drawing/2014/main" id="{00000000-0008-0000-0000-000086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71" name="Line 57">
          <a:extLst>
            <a:ext uri="{FF2B5EF4-FFF2-40B4-BE49-F238E27FC236}">
              <a16:creationId xmlns:a16="http://schemas.microsoft.com/office/drawing/2014/main" id="{00000000-0008-0000-0000-000087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272" name="Line 58">
          <a:extLst>
            <a:ext uri="{FF2B5EF4-FFF2-40B4-BE49-F238E27FC236}">
              <a16:creationId xmlns:a16="http://schemas.microsoft.com/office/drawing/2014/main" id="{00000000-0008-0000-0000-000088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73" name="Line 59">
          <a:extLst>
            <a:ext uri="{FF2B5EF4-FFF2-40B4-BE49-F238E27FC236}">
              <a16:creationId xmlns:a16="http://schemas.microsoft.com/office/drawing/2014/main" id="{00000000-0008-0000-0000-000089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74" name="Line 60">
          <a:extLst>
            <a:ext uri="{FF2B5EF4-FFF2-40B4-BE49-F238E27FC236}">
              <a16:creationId xmlns:a16="http://schemas.microsoft.com/office/drawing/2014/main" id="{00000000-0008-0000-0000-00008A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75" name="Line 61">
          <a:extLst>
            <a:ext uri="{FF2B5EF4-FFF2-40B4-BE49-F238E27FC236}">
              <a16:creationId xmlns:a16="http://schemas.microsoft.com/office/drawing/2014/main" id="{00000000-0008-0000-0000-00008B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276" name="Line 62">
          <a:extLst>
            <a:ext uri="{FF2B5EF4-FFF2-40B4-BE49-F238E27FC236}">
              <a16:creationId xmlns:a16="http://schemas.microsoft.com/office/drawing/2014/main" id="{00000000-0008-0000-0000-00008C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77" name="Line 63">
          <a:extLst>
            <a:ext uri="{FF2B5EF4-FFF2-40B4-BE49-F238E27FC236}">
              <a16:creationId xmlns:a16="http://schemas.microsoft.com/office/drawing/2014/main" id="{00000000-0008-0000-0000-00008D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78" name="Line 64">
          <a:extLst>
            <a:ext uri="{FF2B5EF4-FFF2-40B4-BE49-F238E27FC236}">
              <a16:creationId xmlns:a16="http://schemas.microsoft.com/office/drawing/2014/main" id="{00000000-0008-0000-0000-00008E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79" name="Line 65">
          <a:extLst>
            <a:ext uri="{FF2B5EF4-FFF2-40B4-BE49-F238E27FC236}">
              <a16:creationId xmlns:a16="http://schemas.microsoft.com/office/drawing/2014/main" id="{00000000-0008-0000-0000-00008F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80" name="Line 66">
          <a:extLst>
            <a:ext uri="{FF2B5EF4-FFF2-40B4-BE49-F238E27FC236}">
              <a16:creationId xmlns:a16="http://schemas.microsoft.com/office/drawing/2014/main" id="{00000000-0008-0000-0000-000090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81" name="Line 67">
          <a:extLst>
            <a:ext uri="{FF2B5EF4-FFF2-40B4-BE49-F238E27FC236}">
              <a16:creationId xmlns:a16="http://schemas.microsoft.com/office/drawing/2014/main" id="{00000000-0008-0000-0000-000091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82" name="Line 68">
          <a:extLst>
            <a:ext uri="{FF2B5EF4-FFF2-40B4-BE49-F238E27FC236}">
              <a16:creationId xmlns:a16="http://schemas.microsoft.com/office/drawing/2014/main" id="{00000000-0008-0000-0000-000092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83" name="Line 69">
          <a:extLst>
            <a:ext uri="{FF2B5EF4-FFF2-40B4-BE49-F238E27FC236}">
              <a16:creationId xmlns:a16="http://schemas.microsoft.com/office/drawing/2014/main" id="{00000000-0008-0000-0000-000093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84" name="Line 70">
          <a:extLst>
            <a:ext uri="{FF2B5EF4-FFF2-40B4-BE49-F238E27FC236}">
              <a16:creationId xmlns:a16="http://schemas.microsoft.com/office/drawing/2014/main" id="{00000000-0008-0000-0000-000094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85" name="Line 71">
          <a:extLst>
            <a:ext uri="{FF2B5EF4-FFF2-40B4-BE49-F238E27FC236}">
              <a16:creationId xmlns:a16="http://schemas.microsoft.com/office/drawing/2014/main" id="{00000000-0008-0000-0000-000095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86" name="Line 72">
          <a:extLst>
            <a:ext uri="{FF2B5EF4-FFF2-40B4-BE49-F238E27FC236}">
              <a16:creationId xmlns:a16="http://schemas.microsoft.com/office/drawing/2014/main" id="{00000000-0008-0000-0000-000096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287" name="Line 73">
          <a:extLst>
            <a:ext uri="{FF2B5EF4-FFF2-40B4-BE49-F238E27FC236}">
              <a16:creationId xmlns:a16="http://schemas.microsoft.com/office/drawing/2014/main" id="{00000000-0008-0000-0000-000097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88" name="Line 74">
          <a:extLst>
            <a:ext uri="{FF2B5EF4-FFF2-40B4-BE49-F238E27FC236}">
              <a16:creationId xmlns:a16="http://schemas.microsoft.com/office/drawing/2014/main" id="{00000000-0008-0000-0000-000098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89" name="Line 75">
          <a:extLst>
            <a:ext uri="{FF2B5EF4-FFF2-40B4-BE49-F238E27FC236}">
              <a16:creationId xmlns:a16="http://schemas.microsoft.com/office/drawing/2014/main" id="{00000000-0008-0000-0000-000099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90" name="Line 76">
          <a:extLst>
            <a:ext uri="{FF2B5EF4-FFF2-40B4-BE49-F238E27FC236}">
              <a16:creationId xmlns:a16="http://schemas.microsoft.com/office/drawing/2014/main" id="{00000000-0008-0000-0000-00009A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291" name="Line 77">
          <a:extLst>
            <a:ext uri="{FF2B5EF4-FFF2-40B4-BE49-F238E27FC236}">
              <a16:creationId xmlns:a16="http://schemas.microsoft.com/office/drawing/2014/main" id="{00000000-0008-0000-0000-00009B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92" name="Line 78">
          <a:extLst>
            <a:ext uri="{FF2B5EF4-FFF2-40B4-BE49-F238E27FC236}">
              <a16:creationId xmlns:a16="http://schemas.microsoft.com/office/drawing/2014/main" id="{00000000-0008-0000-0000-00009C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93" name="Line 79">
          <a:extLst>
            <a:ext uri="{FF2B5EF4-FFF2-40B4-BE49-F238E27FC236}">
              <a16:creationId xmlns:a16="http://schemas.microsoft.com/office/drawing/2014/main" id="{00000000-0008-0000-0000-00009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94" name="Line 80">
          <a:extLst>
            <a:ext uri="{FF2B5EF4-FFF2-40B4-BE49-F238E27FC236}">
              <a16:creationId xmlns:a16="http://schemas.microsoft.com/office/drawing/2014/main" id="{00000000-0008-0000-0000-00009E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95" name="Line 81">
          <a:extLst>
            <a:ext uri="{FF2B5EF4-FFF2-40B4-BE49-F238E27FC236}">
              <a16:creationId xmlns:a16="http://schemas.microsoft.com/office/drawing/2014/main" id="{00000000-0008-0000-0000-00009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96" name="Line 82">
          <a:extLst>
            <a:ext uri="{FF2B5EF4-FFF2-40B4-BE49-F238E27FC236}">
              <a16:creationId xmlns:a16="http://schemas.microsoft.com/office/drawing/2014/main" id="{00000000-0008-0000-0000-0000A0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97" name="Line 83">
          <a:extLst>
            <a:ext uri="{FF2B5EF4-FFF2-40B4-BE49-F238E27FC236}">
              <a16:creationId xmlns:a16="http://schemas.microsoft.com/office/drawing/2014/main" id="{00000000-0008-0000-0000-0000A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98" name="Line 84">
          <a:extLst>
            <a:ext uri="{FF2B5EF4-FFF2-40B4-BE49-F238E27FC236}">
              <a16:creationId xmlns:a16="http://schemas.microsoft.com/office/drawing/2014/main" id="{00000000-0008-0000-0000-0000A2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99" name="Line 85">
          <a:extLst>
            <a:ext uri="{FF2B5EF4-FFF2-40B4-BE49-F238E27FC236}">
              <a16:creationId xmlns:a16="http://schemas.microsoft.com/office/drawing/2014/main" id="{00000000-0008-0000-0000-0000A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00" name="Line 86">
          <a:extLst>
            <a:ext uri="{FF2B5EF4-FFF2-40B4-BE49-F238E27FC236}">
              <a16:creationId xmlns:a16="http://schemas.microsoft.com/office/drawing/2014/main" id="{00000000-0008-0000-0000-0000A4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01" name="Line 87">
          <a:extLst>
            <a:ext uri="{FF2B5EF4-FFF2-40B4-BE49-F238E27FC236}">
              <a16:creationId xmlns:a16="http://schemas.microsoft.com/office/drawing/2014/main" id="{00000000-0008-0000-0000-0000A5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02" name="Line 88">
          <a:extLst>
            <a:ext uri="{FF2B5EF4-FFF2-40B4-BE49-F238E27FC236}">
              <a16:creationId xmlns:a16="http://schemas.microsoft.com/office/drawing/2014/main" id="{00000000-0008-0000-0000-0000A6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03" name="Line 89">
          <a:extLst>
            <a:ext uri="{FF2B5EF4-FFF2-40B4-BE49-F238E27FC236}">
              <a16:creationId xmlns:a16="http://schemas.microsoft.com/office/drawing/2014/main" id="{00000000-0008-0000-0000-0000A7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04" name="Line 90">
          <a:extLst>
            <a:ext uri="{FF2B5EF4-FFF2-40B4-BE49-F238E27FC236}">
              <a16:creationId xmlns:a16="http://schemas.microsoft.com/office/drawing/2014/main" id="{00000000-0008-0000-0000-0000A8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05" name="Line 91">
          <a:extLst>
            <a:ext uri="{FF2B5EF4-FFF2-40B4-BE49-F238E27FC236}">
              <a16:creationId xmlns:a16="http://schemas.microsoft.com/office/drawing/2014/main" id="{00000000-0008-0000-0000-0000A9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06" name="Line 92">
          <a:extLst>
            <a:ext uri="{FF2B5EF4-FFF2-40B4-BE49-F238E27FC236}">
              <a16:creationId xmlns:a16="http://schemas.microsoft.com/office/drawing/2014/main" id="{00000000-0008-0000-0000-0000AA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07" name="Line 93">
          <a:extLst>
            <a:ext uri="{FF2B5EF4-FFF2-40B4-BE49-F238E27FC236}">
              <a16:creationId xmlns:a16="http://schemas.microsoft.com/office/drawing/2014/main" id="{00000000-0008-0000-0000-0000AB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08" name="Line 94">
          <a:extLst>
            <a:ext uri="{FF2B5EF4-FFF2-40B4-BE49-F238E27FC236}">
              <a16:creationId xmlns:a16="http://schemas.microsoft.com/office/drawing/2014/main" id="{00000000-0008-0000-0000-0000AC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09" name="Line 95">
          <a:extLst>
            <a:ext uri="{FF2B5EF4-FFF2-40B4-BE49-F238E27FC236}">
              <a16:creationId xmlns:a16="http://schemas.microsoft.com/office/drawing/2014/main" id="{00000000-0008-0000-0000-0000A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10" name="Line 96">
          <a:extLst>
            <a:ext uri="{FF2B5EF4-FFF2-40B4-BE49-F238E27FC236}">
              <a16:creationId xmlns:a16="http://schemas.microsoft.com/office/drawing/2014/main" id="{00000000-0008-0000-0000-0000AE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11" name="Line 97">
          <a:extLst>
            <a:ext uri="{FF2B5EF4-FFF2-40B4-BE49-F238E27FC236}">
              <a16:creationId xmlns:a16="http://schemas.microsoft.com/office/drawing/2014/main" id="{00000000-0008-0000-0000-0000A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12" name="Line 98">
          <a:extLst>
            <a:ext uri="{FF2B5EF4-FFF2-40B4-BE49-F238E27FC236}">
              <a16:creationId xmlns:a16="http://schemas.microsoft.com/office/drawing/2014/main" id="{00000000-0008-0000-0000-0000B0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13" name="Line 99">
          <a:extLst>
            <a:ext uri="{FF2B5EF4-FFF2-40B4-BE49-F238E27FC236}">
              <a16:creationId xmlns:a16="http://schemas.microsoft.com/office/drawing/2014/main" id="{00000000-0008-0000-0000-0000B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14" name="Line 100">
          <a:extLst>
            <a:ext uri="{FF2B5EF4-FFF2-40B4-BE49-F238E27FC236}">
              <a16:creationId xmlns:a16="http://schemas.microsoft.com/office/drawing/2014/main" id="{00000000-0008-0000-0000-0000B2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15" name="Line 101">
          <a:extLst>
            <a:ext uri="{FF2B5EF4-FFF2-40B4-BE49-F238E27FC236}">
              <a16:creationId xmlns:a16="http://schemas.microsoft.com/office/drawing/2014/main" id="{00000000-0008-0000-0000-0000B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16" name="Line 102">
          <a:extLst>
            <a:ext uri="{FF2B5EF4-FFF2-40B4-BE49-F238E27FC236}">
              <a16:creationId xmlns:a16="http://schemas.microsoft.com/office/drawing/2014/main" id="{00000000-0008-0000-0000-0000B4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17" name="Line 103">
          <a:extLst>
            <a:ext uri="{FF2B5EF4-FFF2-40B4-BE49-F238E27FC236}">
              <a16:creationId xmlns:a16="http://schemas.microsoft.com/office/drawing/2014/main" id="{00000000-0008-0000-0000-0000B5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18" name="Line 104">
          <a:extLst>
            <a:ext uri="{FF2B5EF4-FFF2-40B4-BE49-F238E27FC236}">
              <a16:creationId xmlns:a16="http://schemas.microsoft.com/office/drawing/2014/main" id="{00000000-0008-0000-0000-0000B6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19" name="Line 105">
          <a:extLst>
            <a:ext uri="{FF2B5EF4-FFF2-40B4-BE49-F238E27FC236}">
              <a16:creationId xmlns:a16="http://schemas.microsoft.com/office/drawing/2014/main" id="{00000000-0008-0000-0000-0000B7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20" name="Line 106">
          <a:extLst>
            <a:ext uri="{FF2B5EF4-FFF2-40B4-BE49-F238E27FC236}">
              <a16:creationId xmlns:a16="http://schemas.microsoft.com/office/drawing/2014/main" id="{00000000-0008-0000-0000-0000B8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21" name="Line 107">
          <a:extLst>
            <a:ext uri="{FF2B5EF4-FFF2-40B4-BE49-F238E27FC236}">
              <a16:creationId xmlns:a16="http://schemas.microsoft.com/office/drawing/2014/main" id="{00000000-0008-0000-0000-0000B9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22" name="Line 108">
          <a:extLst>
            <a:ext uri="{FF2B5EF4-FFF2-40B4-BE49-F238E27FC236}">
              <a16:creationId xmlns:a16="http://schemas.microsoft.com/office/drawing/2014/main" id="{00000000-0008-0000-0000-0000BA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23" name="Line 109">
          <a:extLst>
            <a:ext uri="{FF2B5EF4-FFF2-40B4-BE49-F238E27FC236}">
              <a16:creationId xmlns:a16="http://schemas.microsoft.com/office/drawing/2014/main" id="{00000000-0008-0000-0000-0000BB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24" name="Line 110">
          <a:extLst>
            <a:ext uri="{FF2B5EF4-FFF2-40B4-BE49-F238E27FC236}">
              <a16:creationId xmlns:a16="http://schemas.microsoft.com/office/drawing/2014/main" id="{00000000-0008-0000-0000-0000BC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25" name="Line 111">
          <a:extLst>
            <a:ext uri="{FF2B5EF4-FFF2-40B4-BE49-F238E27FC236}">
              <a16:creationId xmlns:a16="http://schemas.microsoft.com/office/drawing/2014/main" id="{00000000-0008-0000-0000-0000BD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26" name="Line 112">
          <a:extLst>
            <a:ext uri="{FF2B5EF4-FFF2-40B4-BE49-F238E27FC236}">
              <a16:creationId xmlns:a16="http://schemas.microsoft.com/office/drawing/2014/main" id="{00000000-0008-0000-0000-0000BE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27" name="Line 113">
          <a:extLst>
            <a:ext uri="{FF2B5EF4-FFF2-40B4-BE49-F238E27FC236}">
              <a16:creationId xmlns:a16="http://schemas.microsoft.com/office/drawing/2014/main" id="{00000000-0008-0000-0000-0000BF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28" name="Line 114">
          <a:extLst>
            <a:ext uri="{FF2B5EF4-FFF2-40B4-BE49-F238E27FC236}">
              <a16:creationId xmlns:a16="http://schemas.microsoft.com/office/drawing/2014/main" id="{00000000-0008-0000-0000-0000C0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29" name="Line 115">
          <a:extLst>
            <a:ext uri="{FF2B5EF4-FFF2-40B4-BE49-F238E27FC236}">
              <a16:creationId xmlns:a16="http://schemas.microsoft.com/office/drawing/2014/main" id="{00000000-0008-0000-0000-0000C1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30" name="Line 116">
          <a:extLst>
            <a:ext uri="{FF2B5EF4-FFF2-40B4-BE49-F238E27FC236}">
              <a16:creationId xmlns:a16="http://schemas.microsoft.com/office/drawing/2014/main" id="{00000000-0008-0000-0000-0000C2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31" name="Line 117">
          <a:extLst>
            <a:ext uri="{FF2B5EF4-FFF2-40B4-BE49-F238E27FC236}">
              <a16:creationId xmlns:a16="http://schemas.microsoft.com/office/drawing/2014/main" id="{00000000-0008-0000-0000-0000C3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32" name="Line 118">
          <a:extLst>
            <a:ext uri="{FF2B5EF4-FFF2-40B4-BE49-F238E27FC236}">
              <a16:creationId xmlns:a16="http://schemas.microsoft.com/office/drawing/2014/main" id="{00000000-0008-0000-0000-0000C4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33" name="Line 119">
          <a:extLst>
            <a:ext uri="{FF2B5EF4-FFF2-40B4-BE49-F238E27FC236}">
              <a16:creationId xmlns:a16="http://schemas.microsoft.com/office/drawing/2014/main" id="{00000000-0008-0000-0000-0000C5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34" name="Line 120">
          <a:extLst>
            <a:ext uri="{FF2B5EF4-FFF2-40B4-BE49-F238E27FC236}">
              <a16:creationId xmlns:a16="http://schemas.microsoft.com/office/drawing/2014/main" id="{00000000-0008-0000-0000-0000C6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35" name="Line 121">
          <a:extLst>
            <a:ext uri="{FF2B5EF4-FFF2-40B4-BE49-F238E27FC236}">
              <a16:creationId xmlns:a16="http://schemas.microsoft.com/office/drawing/2014/main" id="{00000000-0008-0000-0000-0000C7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36" name="Line 122">
          <a:extLst>
            <a:ext uri="{FF2B5EF4-FFF2-40B4-BE49-F238E27FC236}">
              <a16:creationId xmlns:a16="http://schemas.microsoft.com/office/drawing/2014/main" id="{00000000-0008-0000-0000-0000C8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37" name="Line 123">
          <a:extLst>
            <a:ext uri="{FF2B5EF4-FFF2-40B4-BE49-F238E27FC236}">
              <a16:creationId xmlns:a16="http://schemas.microsoft.com/office/drawing/2014/main" id="{00000000-0008-0000-0000-0000C9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38" name="Line 124">
          <a:extLst>
            <a:ext uri="{FF2B5EF4-FFF2-40B4-BE49-F238E27FC236}">
              <a16:creationId xmlns:a16="http://schemas.microsoft.com/office/drawing/2014/main" id="{00000000-0008-0000-0000-0000CA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39" name="Line 125">
          <a:extLst>
            <a:ext uri="{FF2B5EF4-FFF2-40B4-BE49-F238E27FC236}">
              <a16:creationId xmlns:a16="http://schemas.microsoft.com/office/drawing/2014/main" id="{00000000-0008-0000-0000-0000CB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40" name="Line 126">
          <a:extLst>
            <a:ext uri="{FF2B5EF4-FFF2-40B4-BE49-F238E27FC236}">
              <a16:creationId xmlns:a16="http://schemas.microsoft.com/office/drawing/2014/main" id="{00000000-0008-0000-0000-0000CC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41" name="Line 127">
          <a:extLst>
            <a:ext uri="{FF2B5EF4-FFF2-40B4-BE49-F238E27FC236}">
              <a16:creationId xmlns:a16="http://schemas.microsoft.com/office/drawing/2014/main" id="{00000000-0008-0000-0000-0000CD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42" name="Line 128">
          <a:extLst>
            <a:ext uri="{FF2B5EF4-FFF2-40B4-BE49-F238E27FC236}">
              <a16:creationId xmlns:a16="http://schemas.microsoft.com/office/drawing/2014/main" id="{00000000-0008-0000-0000-0000CE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43" name="Line 129">
          <a:extLst>
            <a:ext uri="{FF2B5EF4-FFF2-40B4-BE49-F238E27FC236}">
              <a16:creationId xmlns:a16="http://schemas.microsoft.com/office/drawing/2014/main" id="{00000000-0008-0000-0000-0000CF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44" name="Line 130">
          <a:extLst>
            <a:ext uri="{FF2B5EF4-FFF2-40B4-BE49-F238E27FC236}">
              <a16:creationId xmlns:a16="http://schemas.microsoft.com/office/drawing/2014/main" id="{00000000-0008-0000-0000-0000D0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45" name="Line 131">
          <a:extLst>
            <a:ext uri="{FF2B5EF4-FFF2-40B4-BE49-F238E27FC236}">
              <a16:creationId xmlns:a16="http://schemas.microsoft.com/office/drawing/2014/main" id="{00000000-0008-0000-0000-0000D1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46" name="Line 132">
          <a:extLst>
            <a:ext uri="{FF2B5EF4-FFF2-40B4-BE49-F238E27FC236}">
              <a16:creationId xmlns:a16="http://schemas.microsoft.com/office/drawing/2014/main" id="{00000000-0008-0000-0000-0000D2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47" name="Line 133">
          <a:extLst>
            <a:ext uri="{FF2B5EF4-FFF2-40B4-BE49-F238E27FC236}">
              <a16:creationId xmlns:a16="http://schemas.microsoft.com/office/drawing/2014/main" id="{00000000-0008-0000-0000-0000D3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48" name="Line 134">
          <a:extLst>
            <a:ext uri="{FF2B5EF4-FFF2-40B4-BE49-F238E27FC236}">
              <a16:creationId xmlns:a16="http://schemas.microsoft.com/office/drawing/2014/main" id="{00000000-0008-0000-0000-0000D4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49" name="Line 135">
          <a:extLst>
            <a:ext uri="{FF2B5EF4-FFF2-40B4-BE49-F238E27FC236}">
              <a16:creationId xmlns:a16="http://schemas.microsoft.com/office/drawing/2014/main" id="{00000000-0008-0000-0000-0000D5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50" name="Line 136">
          <a:extLst>
            <a:ext uri="{FF2B5EF4-FFF2-40B4-BE49-F238E27FC236}">
              <a16:creationId xmlns:a16="http://schemas.microsoft.com/office/drawing/2014/main" id="{00000000-0008-0000-0000-0000D6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51" name="Line 137">
          <a:extLst>
            <a:ext uri="{FF2B5EF4-FFF2-40B4-BE49-F238E27FC236}">
              <a16:creationId xmlns:a16="http://schemas.microsoft.com/office/drawing/2014/main" id="{00000000-0008-0000-0000-0000D7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52" name="Line 138">
          <a:extLst>
            <a:ext uri="{FF2B5EF4-FFF2-40B4-BE49-F238E27FC236}">
              <a16:creationId xmlns:a16="http://schemas.microsoft.com/office/drawing/2014/main" id="{00000000-0008-0000-0000-0000D8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53" name="Line 139">
          <a:extLst>
            <a:ext uri="{FF2B5EF4-FFF2-40B4-BE49-F238E27FC236}">
              <a16:creationId xmlns:a16="http://schemas.microsoft.com/office/drawing/2014/main" id="{00000000-0008-0000-0000-0000D9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54" name="Line 140">
          <a:extLst>
            <a:ext uri="{FF2B5EF4-FFF2-40B4-BE49-F238E27FC236}">
              <a16:creationId xmlns:a16="http://schemas.microsoft.com/office/drawing/2014/main" id="{00000000-0008-0000-0000-0000DA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55" name="Line 141">
          <a:extLst>
            <a:ext uri="{FF2B5EF4-FFF2-40B4-BE49-F238E27FC236}">
              <a16:creationId xmlns:a16="http://schemas.microsoft.com/office/drawing/2014/main" id="{00000000-0008-0000-0000-0000DB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56" name="Line 142">
          <a:extLst>
            <a:ext uri="{FF2B5EF4-FFF2-40B4-BE49-F238E27FC236}">
              <a16:creationId xmlns:a16="http://schemas.microsoft.com/office/drawing/2014/main" id="{00000000-0008-0000-0000-0000DC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57" name="Line 143">
          <a:extLst>
            <a:ext uri="{FF2B5EF4-FFF2-40B4-BE49-F238E27FC236}">
              <a16:creationId xmlns:a16="http://schemas.microsoft.com/office/drawing/2014/main" id="{00000000-0008-0000-0000-0000D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58" name="Line 144">
          <a:extLst>
            <a:ext uri="{FF2B5EF4-FFF2-40B4-BE49-F238E27FC236}">
              <a16:creationId xmlns:a16="http://schemas.microsoft.com/office/drawing/2014/main" id="{00000000-0008-0000-0000-0000DE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59" name="Line 145">
          <a:extLst>
            <a:ext uri="{FF2B5EF4-FFF2-40B4-BE49-F238E27FC236}">
              <a16:creationId xmlns:a16="http://schemas.microsoft.com/office/drawing/2014/main" id="{00000000-0008-0000-0000-0000D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60" name="Line 146">
          <a:extLst>
            <a:ext uri="{FF2B5EF4-FFF2-40B4-BE49-F238E27FC236}">
              <a16:creationId xmlns:a16="http://schemas.microsoft.com/office/drawing/2014/main" id="{00000000-0008-0000-0000-0000E0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61" name="Line 147">
          <a:extLst>
            <a:ext uri="{FF2B5EF4-FFF2-40B4-BE49-F238E27FC236}">
              <a16:creationId xmlns:a16="http://schemas.microsoft.com/office/drawing/2014/main" id="{00000000-0008-0000-0000-0000E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62" name="Line 148">
          <a:extLst>
            <a:ext uri="{FF2B5EF4-FFF2-40B4-BE49-F238E27FC236}">
              <a16:creationId xmlns:a16="http://schemas.microsoft.com/office/drawing/2014/main" id="{00000000-0008-0000-0000-0000E2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63" name="Line 149">
          <a:extLst>
            <a:ext uri="{FF2B5EF4-FFF2-40B4-BE49-F238E27FC236}">
              <a16:creationId xmlns:a16="http://schemas.microsoft.com/office/drawing/2014/main" id="{00000000-0008-0000-0000-0000E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64" name="Line 150">
          <a:extLst>
            <a:ext uri="{FF2B5EF4-FFF2-40B4-BE49-F238E27FC236}">
              <a16:creationId xmlns:a16="http://schemas.microsoft.com/office/drawing/2014/main" id="{00000000-0008-0000-0000-0000E4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65" name="Line 151">
          <a:extLst>
            <a:ext uri="{FF2B5EF4-FFF2-40B4-BE49-F238E27FC236}">
              <a16:creationId xmlns:a16="http://schemas.microsoft.com/office/drawing/2014/main" id="{00000000-0008-0000-0000-0000E5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66" name="Line 152">
          <a:extLst>
            <a:ext uri="{FF2B5EF4-FFF2-40B4-BE49-F238E27FC236}">
              <a16:creationId xmlns:a16="http://schemas.microsoft.com/office/drawing/2014/main" id="{00000000-0008-0000-0000-0000E6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67" name="Line 153">
          <a:extLst>
            <a:ext uri="{FF2B5EF4-FFF2-40B4-BE49-F238E27FC236}">
              <a16:creationId xmlns:a16="http://schemas.microsoft.com/office/drawing/2014/main" id="{00000000-0008-0000-0000-0000E7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68" name="Line 154">
          <a:extLst>
            <a:ext uri="{FF2B5EF4-FFF2-40B4-BE49-F238E27FC236}">
              <a16:creationId xmlns:a16="http://schemas.microsoft.com/office/drawing/2014/main" id="{00000000-0008-0000-0000-0000E8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69" name="Line 155">
          <a:extLst>
            <a:ext uri="{FF2B5EF4-FFF2-40B4-BE49-F238E27FC236}">
              <a16:creationId xmlns:a16="http://schemas.microsoft.com/office/drawing/2014/main" id="{00000000-0008-0000-0000-0000E9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70" name="Line 156">
          <a:extLst>
            <a:ext uri="{FF2B5EF4-FFF2-40B4-BE49-F238E27FC236}">
              <a16:creationId xmlns:a16="http://schemas.microsoft.com/office/drawing/2014/main" id="{00000000-0008-0000-0000-0000EA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71" name="Line 157">
          <a:extLst>
            <a:ext uri="{FF2B5EF4-FFF2-40B4-BE49-F238E27FC236}">
              <a16:creationId xmlns:a16="http://schemas.microsoft.com/office/drawing/2014/main" id="{00000000-0008-0000-0000-0000EB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72" name="Line 158">
          <a:extLst>
            <a:ext uri="{FF2B5EF4-FFF2-40B4-BE49-F238E27FC236}">
              <a16:creationId xmlns:a16="http://schemas.microsoft.com/office/drawing/2014/main" id="{00000000-0008-0000-0000-0000EC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73" name="Line 159">
          <a:extLst>
            <a:ext uri="{FF2B5EF4-FFF2-40B4-BE49-F238E27FC236}">
              <a16:creationId xmlns:a16="http://schemas.microsoft.com/office/drawing/2014/main" id="{00000000-0008-0000-0000-0000E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74" name="Line 160">
          <a:extLst>
            <a:ext uri="{FF2B5EF4-FFF2-40B4-BE49-F238E27FC236}">
              <a16:creationId xmlns:a16="http://schemas.microsoft.com/office/drawing/2014/main" id="{00000000-0008-0000-0000-0000EE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75" name="Line 161">
          <a:extLst>
            <a:ext uri="{FF2B5EF4-FFF2-40B4-BE49-F238E27FC236}">
              <a16:creationId xmlns:a16="http://schemas.microsoft.com/office/drawing/2014/main" id="{00000000-0008-0000-0000-0000E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76" name="Line 162">
          <a:extLst>
            <a:ext uri="{FF2B5EF4-FFF2-40B4-BE49-F238E27FC236}">
              <a16:creationId xmlns:a16="http://schemas.microsoft.com/office/drawing/2014/main" id="{00000000-0008-0000-0000-0000F0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77" name="Line 163">
          <a:extLst>
            <a:ext uri="{FF2B5EF4-FFF2-40B4-BE49-F238E27FC236}">
              <a16:creationId xmlns:a16="http://schemas.microsoft.com/office/drawing/2014/main" id="{00000000-0008-0000-0000-0000F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78" name="Line 164">
          <a:extLst>
            <a:ext uri="{FF2B5EF4-FFF2-40B4-BE49-F238E27FC236}">
              <a16:creationId xmlns:a16="http://schemas.microsoft.com/office/drawing/2014/main" id="{00000000-0008-0000-0000-0000F2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79" name="Line 165">
          <a:extLst>
            <a:ext uri="{FF2B5EF4-FFF2-40B4-BE49-F238E27FC236}">
              <a16:creationId xmlns:a16="http://schemas.microsoft.com/office/drawing/2014/main" id="{00000000-0008-0000-0000-0000F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80" name="Line 166">
          <a:extLst>
            <a:ext uri="{FF2B5EF4-FFF2-40B4-BE49-F238E27FC236}">
              <a16:creationId xmlns:a16="http://schemas.microsoft.com/office/drawing/2014/main" id="{00000000-0008-0000-0000-0000F4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81" name="Line 167">
          <a:extLst>
            <a:ext uri="{FF2B5EF4-FFF2-40B4-BE49-F238E27FC236}">
              <a16:creationId xmlns:a16="http://schemas.microsoft.com/office/drawing/2014/main" id="{00000000-0008-0000-0000-0000F5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82" name="Line 168">
          <a:extLst>
            <a:ext uri="{FF2B5EF4-FFF2-40B4-BE49-F238E27FC236}">
              <a16:creationId xmlns:a16="http://schemas.microsoft.com/office/drawing/2014/main" id="{00000000-0008-0000-0000-0000F6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83" name="Line 169">
          <a:extLst>
            <a:ext uri="{FF2B5EF4-FFF2-40B4-BE49-F238E27FC236}">
              <a16:creationId xmlns:a16="http://schemas.microsoft.com/office/drawing/2014/main" id="{00000000-0008-0000-0000-0000F7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84" name="Line 170">
          <a:extLst>
            <a:ext uri="{FF2B5EF4-FFF2-40B4-BE49-F238E27FC236}">
              <a16:creationId xmlns:a16="http://schemas.microsoft.com/office/drawing/2014/main" id="{00000000-0008-0000-0000-0000F8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85" name="Line 171">
          <a:extLst>
            <a:ext uri="{FF2B5EF4-FFF2-40B4-BE49-F238E27FC236}">
              <a16:creationId xmlns:a16="http://schemas.microsoft.com/office/drawing/2014/main" id="{00000000-0008-0000-0000-0000F9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86" name="Line 172">
          <a:extLst>
            <a:ext uri="{FF2B5EF4-FFF2-40B4-BE49-F238E27FC236}">
              <a16:creationId xmlns:a16="http://schemas.microsoft.com/office/drawing/2014/main" id="{00000000-0008-0000-0000-0000FA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87" name="Line 173">
          <a:extLst>
            <a:ext uri="{FF2B5EF4-FFF2-40B4-BE49-F238E27FC236}">
              <a16:creationId xmlns:a16="http://schemas.microsoft.com/office/drawing/2014/main" id="{00000000-0008-0000-0000-0000FB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88" name="Line 174">
          <a:extLst>
            <a:ext uri="{FF2B5EF4-FFF2-40B4-BE49-F238E27FC236}">
              <a16:creationId xmlns:a16="http://schemas.microsoft.com/office/drawing/2014/main" id="{00000000-0008-0000-0000-0000FC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89" name="Line 175">
          <a:extLst>
            <a:ext uri="{FF2B5EF4-FFF2-40B4-BE49-F238E27FC236}">
              <a16:creationId xmlns:a16="http://schemas.microsoft.com/office/drawing/2014/main" id="{00000000-0008-0000-0000-0000F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90" name="Line 176">
          <a:extLst>
            <a:ext uri="{FF2B5EF4-FFF2-40B4-BE49-F238E27FC236}">
              <a16:creationId xmlns:a16="http://schemas.microsoft.com/office/drawing/2014/main" id="{00000000-0008-0000-0000-0000FE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91" name="Line 177">
          <a:extLst>
            <a:ext uri="{FF2B5EF4-FFF2-40B4-BE49-F238E27FC236}">
              <a16:creationId xmlns:a16="http://schemas.microsoft.com/office/drawing/2014/main" id="{00000000-0008-0000-0000-0000F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92" name="Line 178">
          <a:extLst>
            <a:ext uri="{FF2B5EF4-FFF2-40B4-BE49-F238E27FC236}">
              <a16:creationId xmlns:a16="http://schemas.microsoft.com/office/drawing/2014/main" id="{00000000-0008-0000-0000-0000006B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93" name="Line 179">
          <a:extLst>
            <a:ext uri="{FF2B5EF4-FFF2-40B4-BE49-F238E27FC236}">
              <a16:creationId xmlns:a16="http://schemas.microsoft.com/office/drawing/2014/main" id="{00000000-0008-0000-0000-000001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94" name="Line 180">
          <a:extLst>
            <a:ext uri="{FF2B5EF4-FFF2-40B4-BE49-F238E27FC236}">
              <a16:creationId xmlns:a16="http://schemas.microsoft.com/office/drawing/2014/main" id="{00000000-0008-0000-0000-0000026B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95" name="Line 181">
          <a:extLst>
            <a:ext uri="{FF2B5EF4-FFF2-40B4-BE49-F238E27FC236}">
              <a16:creationId xmlns:a16="http://schemas.microsoft.com/office/drawing/2014/main" id="{00000000-0008-0000-0000-000003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96" name="Line 182">
          <a:extLst>
            <a:ext uri="{FF2B5EF4-FFF2-40B4-BE49-F238E27FC236}">
              <a16:creationId xmlns:a16="http://schemas.microsoft.com/office/drawing/2014/main" id="{00000000-0008-0000-0000-0000046B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97" name="Line 183">
          <a:extLst>
            <a:ext uri="{FF2B5EF4-FFF2-40B4-BE49-F238E27FC236}">
              <a16:creationId xmlns:a16="http://schemas.microsoft.com/office/drawing/2014/main" id="{00000000-0008-0000-0000-000005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98" name="Line 184">
          <a:extLst>
            <a:ext uri="{FF2B5EF4-FFF2-40B4-BE49-F238E27FC236}">
              <a16:creationId xmlns:a16="http://schemas.microsoft.com/office/drawing/2014/main" id="{00000000-0008-0000-0000-0000066B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99" name="Line 185">
          <a:extLst>
            <a:ext uri="{FF2B5EF4-FFF2-40B4-BE49-F238E27FC236}">
              <a16:creationId xmlns:a16="http://schemas.microsoft.com/office/drawing/2014/main" id="{00000000-0008-0000-0000-000007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400" name="Line 186">
          <a:extLst>
            <a:ext uri="{FF2B5EF4-FFF2-40B4-BE49-F238E27FC236}">
              <a16:creationId xmlns:a16="http://schemas.microsoft.com/office/drawing/2014/main" id="{00000000-0008-0000-0000-0000086B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401" name="Line 187">
          <a:extLst>
            <a:ext uri="{FF2B5EF4-FFF2-40B4-BE49-F238E27FC236}">
              <a16:creationId xmlns:a16="http://schemas.microsoft.com/office/drawing/2014/main" id="{00000000-0008-0000-0000-000009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402" name="Line 188">
          <a:extLst>
            <a:ext uri="{FF2B5EF4-FFF2-40B4-BE49-F238E27FC236}">
              <a16:creationId xmlns:a16="http://schemas.microsoft.com/office/drawing/2014/main" id="{00000000-0008-0000-0000-00000A6B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403" name="Line 189">
          <a:extLst>
            <a:ext uri="{FF2B5EF4-FFF2-40B4-BE49-F238E27FC236}">
              <a16:creationId xmlns:a16="http://schemas.microsoft.com/office/drawing/2014/main" id="{00000000-0008-0000-0000-00000B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404" name="Line 190">
          <a:extLst>
            <a:ext uri="{FF2B5EF4-FFF2-40B4-BE49-F238E27FC236}">
              <a16:creationId xmlns:a16="http://schemas.microsoft.com/office/drawing/2014/main" id="{00000000-0008-0000-0000-00000C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405" name="Line 191">
          <a:extLst>
            <a:ext uri="{FF2B5EF4-FFF2-40B4-BE49-F238E27FC236}">
              <a16:creationId xmlns:a16="http://schemas.microsoft.com/office/drawing/2014/main" id="{00000000-0008-0000-0000-00000D6B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406" name="Line 192">
          <a:extLst>
            <a:ext uri="{FF2B5EF4-FFF2-40B4-BE49-F238E27FC236}">
              <a16:creationId xmlns:a16="http://schemas.microsoft.com/office/drawing/2014/main" id="{00000000-0008-0000-0000-00000E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407" name="Line 193">
          <a:extLst>
            <a:ext uri="{FF2B5EF4-FFF2-40B4-BE49-F238E27FC236}">
              <a16:creationId xmlns:a16="http://schemas.microsoft.com/office/drawing/2014/main" id="{00000000-0008-0000-0000-00000F6B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408" name="Line 194">
          <a:extLst>
            <a:ext uri="{FF2B5EF4-FFF2-40B4-BE49-F238E27FC236}">
              <a16:creationId xmlns:a16="http://schemas.microsoft.com/office/drawing/2014/main" id="{00000000-0008-0000-0000-000010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409" name="Line 195">
          <a:extLst>
            <a:ext uri="{FF2B5EF4-FFF2-40B4-BE49-F238E27FC236}">
              <a16:creationId xmlns:a16="http://schemas.microsoft.com/office/drawing/2014/main" id="{00000000-0008-0000-0000-0000116B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410" name="Line 196">
          <a:extLst>
            <a:ext uri="{FF2B5EF4-FFF2-40B4-BE49-F238E27FC236}">
              <a16:creationId xmlns:a16="http://schemas.microsoft.com/office/drawing/2014/main" id="{00000000-0008-0000-0000-000012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196" name="Line 1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197" name="Line 2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198" name="Line 2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199" name="Line 3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0" name="Line 35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1" name="Line 3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2" name="Line 4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3" name="Line 4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5" name="Line 5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6" name="Line 5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7" name="Line 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8" name="Line 6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9" name="Line 7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0" name="Line 74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1" name="Line 78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2" name="Line 8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3" name="Line 8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4" name="Line 89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5" name="Line 9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6" name="Line 97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7" name="Line 10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8" name="Line 105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9" name="Line 10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0" name="Line 11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1" name="Line 116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2" name="Line 120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3" name="Line 12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4" name="Line 128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5" name="Line 13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6" name="Line 13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7" name="Line 140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8" name="Line 144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9" name="Line 14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30" name="Line 15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1" name="Line 157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2" name="Line 16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3" name="Line 16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4" name="Line 169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35" name="Line 17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6" name="Line 177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37" name="Line 18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8" name="Line 185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39" name="Line 18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0" name="Line 19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41" name="Line 197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2" name="Line 20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3" name="Line 20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4" name="Line 1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5" name="Line 2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6" name="Line 2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7" name="Line 3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8" name="Line 35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9" name="Line 3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0" name="Line 43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1" name="Line 4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2" name="Line 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3" name="Line 55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4" name="Line 5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5" name="Line 6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6" name="Line 67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7" name="Line 7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8" name="Line 7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9" name="Line 7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0" name="Line 8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1" name="Line 8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2" name="Line 8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3" name="Line 9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4" name="Line 97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5" name="Line 10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6" name="Line 10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7" name="Line 10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8" name="Line 11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9" name="Line 116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0" name="Line 12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1" name="Line 12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2" name="Line 128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3" name="Line 13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4" name="Line 136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5" name="Line 140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6" name="Line 14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7" name="Line 149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78" name="Line 15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9" name="Line 15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0" name="Line 16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1" name="Line 165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2" name="Line 169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83" name="Line 17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4" name="Line 177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85" name="Line 18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6" name="Line 1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87" name="Line 18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8" name="Line 19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89" name="Line 19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0" name="Line 20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1" name="Line 204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2" name="Line 1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3" name="Line 2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4" name="Line 27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5" name="Line 3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6" name="Line 3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7" name="Line 3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8" name="Line 4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9" name="Line 4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0" name="Line 5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1" name="Line 55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2" name="Line 59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3" name="Line 6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4" name="Line 67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5" name="Line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6" name="Line 7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7" name="Line 78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8" name="Line 8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9" name="Line 8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0" name="Line 8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1" name="Line 9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2" name="Line 97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3" name="Line 10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4" name="Line 105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5" name="Line 109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6" name="Line 11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7" name="Line 1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8" name="Line 120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9" name="Line 124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0" name="Line 12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1" name="Line 13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2" name="Line 136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3" name="Line 140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4" name="Line 14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5" name="Line 14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26" name="Line 15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7" name="Line 157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8" name="Line 16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9" name="Line 165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0" name="Line 16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31" name="Line 17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2" name="Line 177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33" name="Line 18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4" name="Line 185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35" name="Line 189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6" name="Line 19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37" name="Line 197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8" name="Line 200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9" name="Line 204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0" name="Line 1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1" name="Line 23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2" name="Line 27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3" name="Line 3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4" name="Line 3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5" name="Line 39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6" name="Line 4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7" name="Line 47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8" name="Line 5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9" name="Line 55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0" name="Line 5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1" name="Line 6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2" name="Line 67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3" name="Line 7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4" name="Line 7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5" name="Line 78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6" name="Line 8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7" name="Line 8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8" name="Line 89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9" name="Line 93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0" name="Line 97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1" name="Line 10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2" name="Line 105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3" name="Line 109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4" name="Line 11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5" name="Line 116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6" name="Line 12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7" name="Line 124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8" name="Line 12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9" name="Line 13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0" name="Line 13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1" name="Line 14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2" name="Line 1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3" name="Line 149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74" name="Line 15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5" name="Line 157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6" name="Line 16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7" name="Line 16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8" name="Line 169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79" name="Line 173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0" name="Line 177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81" name="Line 18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2" name="Line 185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83" name="Line 189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4" name="Line 19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85" name="Line 197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6" name="Line 200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7" name="Line 204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8" name="Line 1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9" name="Line 23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0" name="Line 27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1" name="Line 3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2" name="Line 35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3" name="Line 3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4" name="Line 4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5" name="Line 47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6" name="Line 5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7" name="Line 5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8" name="Line 59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9" name="Line 63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0" name="Line 67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1" name="Line 7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2" name="Line 74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3" name="Line 78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4" name="Line 8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5" name="Line 86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6" name="Line 89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7" name="Line 9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8" name="Line 9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9" name="Line 10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0" name="Line 105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1" name="Line 10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2" name="Line 11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3" name="Line 116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4" name="Line 12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5" name="Line 12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6" name="Line 128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7" name="Line 13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8" name="Line 13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9" name="Line 140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0" name="Line 144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1" name="Line 14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22" name="Line 153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3" name="Line 157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4" name="Line 16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5" name="Line 16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6" name="Line 169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27" name="Line 17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8" name="Line 17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29" name="Line 18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30" name="Line 185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31" name="Line 18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32" name="Line 19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33" name="Line 197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34" name="Line 200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35" name="Line 20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R7-14%20&#19968;&#20301;&#20195;&#2038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\Nas\nakamura\&#31309;&#31639;&#36039;&#26009;\&#24314;&#31689;&#21336;&#20385;(&#20196;&#21644;&#65298;&#24180;)\&#20196;&#21644;2&#24180;&#24230;&#24230;&#24314;&#31689;&#21336;&#203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&#20196;&#21644;4&#24180;&#24230;&#24314;&#31689;&#21336;&#203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&#20196;&#21644;3&#24180;&#24230;&#24314;&#31689;&#21336;&#203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2304;&#31309;&#31639;&#12305;\&#12304;&#22522;&#26412;&#26360;&#24335;&#12305;\&#25968;&#37327;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31309;&#31639;&#12305;\&#39340;&#22580;&#35373;&#35336;\R0706&#21021;&#29417;&#20445;&#32946;&#25152;\&#21021;&#29417;&#20445;&#32946;&#25152;&#12288;&#31309;&#31639;&#35519;&#2636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A%20&#24314;&#31689;&#21336;&#2038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&#20196;&#21644;5&#24180;&#24230;&#24314;&#31689;&#21336;&#203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表紙"/>
      <sheetName val="労務費"/>
      <sheetName val="建築単価"/>
      <sheetName val="No1"/>
      <sheetName val="No2"/>
      <sheetName val="受変電設備"/>
      <sheetName val="Ｔｒ歩掛"/>
      <sheetName val="PAS比較表"/>
      <sheetName val="発電機"/>
      <sheetName val="Ｃubｺﾝｸﾘｰﾄ基礎"/>
      <sheetName val="ｺﾝｸﾘｰﾄ柱"/>
      <sheetName val="支線ﾒｯｾﾝｼﾞｬｰ"/>
      <sheetName val="ポール基礎"/>
      <sheetName val="防水鋳鉄管"/>
      <sheetName val="管口耐火止水"/>
      <sheetName val="吊り物"/>
      <sheetName val="電極ＬＦ"/>
      <sheetName val="架空配線"/>
      <sheetName val="屋上ﾏｽﾄ"/>
      <sheetName val="穴あけカッター補修等"/>
      <sheetName val="はつり貫通等"/>
      <sheetName val="貫通コア抜き"/>
      <sheetName val="避雷針"/>
      <sheetName val="ハンドホール"/>
      <sheetName val="掘削埋め戻し"/>
      <sheetName val="塗装費１"/>
      <sheetName val="塗装費２"/>
      <sheetName val="塗装費３"/>
      <sheetName val="撤去費"/>
    </sheetNames>
    <sheetDataSet>
      <sheetData sheetId="0" refreshError="1"/>
      <sheetData sheetId="1" refreshError="1"/>
      <sheetData sheetId="2">
        <row r="2">
          <cell r="C2" t="str">
            <v>令和</v>
          </cell>
        </row>
        <row r="3">
          <cell r="N3">
            <v>1.04</v>
          </cell>
        </row>
        <row r="4">
          <cell r="E4">
            <v>29600</v>
          </cell>
        </row>
        <row r="5">
          <cell r="E5">
            <v>27500</v>
          </cell>
        </row>
      </sheetData>
      <sheetData sheetId="3">
        <row r="4">
          <cell r="D4">
            <v>13500</v>
          </cell>
        </row>
      </sheetData>
      <sheetData sheetId="4">
        <row r="7">
          <cell r="B7" t="str">
            <v>表 M1-1-72　コンクリート工事</v>
          </cell>
        </row>
        <row r="59">
          <cell r="B59" t="str">
            <v>表 M1-1-73　その他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21">
          <cell r="M21">
            <v>4370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  <sheetName val="No3未完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50">
          <cell r="H150">
            <v>0.23</v>
          </cell>
        </row>
        <row r="155">
          <cell r="H155">
            <v>0.25</v>
          </cell>
        </row>
        <row r="157">
          <cell r="H157">
            <v>0.25</v>
          </cell>
        </row>
      </sheetData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  <sheetName val="No3未完成"/>
    </sheetNames>
    <sheetDataSet>
      <sheetData sheetId="0" refreshError="1"/>
      <sheetData sheetId="1" refreshError="1">
        <row r="5">
          <cell r="B5" t="str">
            <v>特殊作業員</v>
          </cell>
          <cell r="C5" t="str">
            <v>人</v>
          </cell>
          <cell r="D5">
            <v>24700</v>
          </cell>
          <cell r="E5">
            <v>24700</v>
          </cell>
          <cell r="F5" t="str">
            <v>令和4年　公共工事設計労務単価</v>
          </cell>
        </row>
        <row r="6">
          <cell r="B6" t="str">
            <v>普通作業員</v>
          </cell>
          <cell r="C6" t="str">
            <v>人</v>
          </cell>
          <cell r="D6">
            <v>22200</v>
          </cell>
          <cell r="E6">
            <v>22200</v>
          </cell>
          <cell r="F6" t="str">
            <v>令和4年　公共工事設計労務単価</v>
          </cell>
        </row>
        <row r="7">
          <cell r="B7" t="str">
            <v>軽作業員</v>
          </cell>
          <cell r="C7" t="str">
            <v>人</v>
          </cell>
          <cell r="D7">
            <v>14900</v>
          </cell>
          <cell r="E7">
            <v>14900</v>
          </cell>
          <cell r="F7" t="str">
            <v>令和4年　公共工事設計労務単価</v>
          </cell>
        </row>
        <row r="8">
          <cell r="B8" t="str">
            <v>造園工</v>
          </cell>
          <cell r="C8" t="str">
            <v>人</v>
          </cell>
          <cell r="D8">
            <v>21400</v>
          </cell>
          <cell r="E8">
            <v>21400</v>
          </cell>
          <cell r="F8" t="str">
            <v>令和4年　公共工事設計労務単価</v>
          </cell>
        </row>
        <row r="9">
          <cell r="B9" t="str">
            <v>法面工</v>
          </cell>
          <cell r="C9" t="str">
            <v>人</v>
          </cell>
          <cell r="D9">
            <v>27400</v>
          </cell>
          <cell r="E9">
            <v>27400</v>
          </cell>
          <cell r="F9" t="str">
            <v>令和4年　公共工事設計労務単価</v>
          </cell>
        </row>
        <row r="10">
          <cell r="B10" t="str">
            <v>とび工</v>
          </cell>
          <cell r="C10" t="str">
            <v>人</v>
          </cell>
          <cell r="D10">
            <v>24900</v>
          </cell>
          <cell r="E10">
            <v>24900</v>
          </cell>
          <cell r="F10" t="str">
            <v>令和4年　公共工事設計労務単価</v>
          </cell>
        </row>
        <row r="11">
          <cell r="B11" t="str">
            <v>石工</v>
          </cell>
          <cell r="C11" t="str">
            <v>人</v>
          </cell>
          <cell r="D11">
            <v>27100</v>
          </cell>
          <cell r="E11">
            <v>27100</v>
          </cell>
          <cell r="F11" t="str">
            <v>令和4年　公共工事設計労務単価</v>
          </cell>
        </row>
        <row r="12">
          <cell r="B12" t="str">
            <v>ブロック工</v>
          </cell>
          <cell r="C12" t="str">
            <v>人</v>
          </cell>
          <cell r="D12">
            <v>24900</v>
          </cell>
          <cell r="E12">
            <v>24900</v>
          </cell>
          <cell r="F12" t="str">
            <v>令和4年　公共工事設計労務単価</v>
          </cell>
        </row>
        <row r="13">
          <cell r="B13" t="str">
            <v>電工</v>
          </cell>
          <cell r="C13" t="str">
            <v>人</v>
          </cell>
          <cell r="D13">
            <v>24100</v>
          </cell>
          <cell r="E13">
            <v>24100</v>
          </cell>
          <cell r="F13" t="str">
            <v>令和4年　公共工事設計労務単価</v>
          </cell>
        </row>
        <row r="14">
          <cell r="B14" t="str">
            <v>鉄筋工</v>
          </cell>
          <cell r="C14" t="str">
            <v>人</v>
          </cell>
          <cell r="D14">
            <v>25900</v>
          </cell>
          <cell r="E14">
            <v>25900</v>
          </cell>
          <cell r="F14" t="str">
            <v>令和4年　公共工事設計労務単価</v>
          </cell>
        </row>
        <row r="15">
          <cell r="B15" t="str">
            <v>鉄骨工</v>
          </cell>
          <cell r="C15" t="str">
            <v>人</v>
          </cell>
          <cell r="D15">
            <v>26000</v>
          </cell>
          <cell r="E15">
            <v>26000</v>
          </cell>
          <cell r="F15" t="str">
            <v>令和4年　公共工事設計労務単価</v>
          </cell>
        </row>
        <row r="16">
          <cell r="B16" t="str">
            <v>塗装工</v>
          </cell>
          <cell r="C16" t="str">
            <v>人</v>
          </cell>
          <cell r="D16">
            <v>28700</v>
          </cell>
          <cell r="E16">
            <v>28700</v>
          </cell>
          <cell r="F16" t="str">
            <v>令和4年　公共工事設計労務単価</v>
          </cell>
        </row>
        <row r="17">
          <cell r="B17" t="str">
            <v>溶接工</v>
          </cell>
          <cell r="C17" t="str">
            <v>人</v>
          </cell>
          <cell r="D17">
            <v>30800</v>
          </cell>
          <cell r="E17">
            <v>30800</v>
          </cell>
          <cell r="F17" t="str">
            <v>令和4年　公共工事設計労務単価</v>
          </cell>
        </row>
        <row r="18">
          <cell r="B18" t="str">
            <v>特殊運転手</v>
          </cell>
          <cell r="C18" t="str">
            <v>人</v>
          </cell>
          <cell r="D18">
            <v>25300</v>
          </cell>
          <cell r="E18">
            <v>25300</v>
          </cell>
          <cell r="F18" t="str">
            <v>令和4年　公共工事設計労務単価</v>
          </cell>
        </row>
        <row r="19">
          <cell r="B19" t="str">
            <v>一般運転手</v>
          </cell>
          <cell r="C19" t="str">
            <v>人</v>
          </cell>
          <cell r="D19">
            <v>22000</v>
          </cell>
          <cell r="E19">
            <v>22000</v>
          </cell>
          <cell r="F19" t="str">
            <v>令和4年　公共工事設計労務単価</v>
          </cell>
        </row>
        <row r="20">
          <cell r="B20" t="str">
            <v>潜かん工</v>
          </cell>
          <cell r="C20" t="str">
            <v>人</v>
          </cell>
          <cell r="D20">
            <v>31200</v>
          </cell>
          <cell r="E20">
            <v>31200</v>
          </cell>
          <cell r="F20" t="str">
            <v>令和4年　公共工事設計労務単価</v>
          </cell>
        </row>
        <row r="21">
          <cell r="B21" t="str">
            <v>潜かん世話役</v>
          </cell>
          <cell r="C21" t="str">
            <v>人</v>
          </cell>
          <cell r="D21">
            <v>37000</v>
          </cell>
          <cell r="E21">
            <v>37000</v>
          </cell>
          <cell r="F21" t="str">
            <v>令和4年　公共工事設計労務単価</v>
          </cell>
        </row>
        <row r="22">
          <cell r="B22" t="str">
            <v>削岩工</v>
          </cell>
          <cell r="C22" t="str">
            <v>人</v>
          </cell>
          <cell r="D22">
            <v>31400</v>
          </cell>
          <cell r="E22">
            <v>31400</v>
          </cell>
          <cell r="F22" t="str">
            <v>令和4年　公共工事設計労務単価</v>
          </cell>
        </row>
        <row r="23">
          <cell r="B23" t="str">
            <v>トンネル特殊工</v>
          </cell>
          <cell r="C23" t="str">
            <v>人</v>
          </cell>
          <cell r="D23">
            <v>32200</v>
          </cell>
          <cell r="E23">
            <v>32200</v>
          </cell>
          <cell r="F23" t="str">
            <v>令和4年　公共工事設計労務単価</v>
          </cell>
        </row>
        <row r="24">
          <cell r="B24" t="str">
            <v>トンネル作業員</v>
          </cell>
          <cell r="C24" t="str">
            <v>人</v>
          </cell>
          <cell r="D24">
            <v>25300</v>
          </cell>
          <cell r="E24">
            <v>25300</v>
          </cell>
          <cell r="F24" t="str">
            <v>令和4年　公共工事設計労務単価</v>
          </cell>
        </row>
        <row r="25">
          <cell r="B25" t="str">
            <v>トンネル世話役</v>
          </cell>
          <cell r="C25" t="str">
            <v>人</v>
          </cell>
          <cell r="D25">
            <v>34100</v>
          </cell>
          <cell r="E25">
            <v>34100</v>
          </cell>
          <cell r="F25" t="str">
            <v>令和4年　公共工事設計労務単価</v>
          </cell>
        </row>
        <row r="26">
          <cell r="B26" t="str">
            <v>橋梁特殊工</v>
          </cell>
          <cell r="C26" t="str">
            <v>人</v>
          </cell>
          <cell r="D26">
            <v>30400</v>
          </cell>
          <cell r="E26">
            <v>30400</v>
          </cell>
          <cell r="F26" t="str">
            <v>令和4年　公共工事設計労務単価</v>
          </cell>
        </row>
        <row r="27">
          <cell r="B27" t="str">
            <v>橋梁塗装工</v>
          </cell>
          <cell r="C27" t="str">
            <v>人</v>
          </cell>
          <cell r="D27">
            <v>31200</v>
          </cell>
          <cell r="E27">
            <v>31200</v>
          </cell>
          <cell r="F27" t="str">
            <v>令和4年　公共工事設計労務単価</v>
          </cell>
        </row>
        <row r="28">
          <cell r="B28" t="str">
            <v>橋梁世話役</v>
          </cell>
          <cell r="C28" t="str">
            <v>人</v>
          </cell>
          <cell r="D28">
            <v>34300</v>
          </cell>
          <cell r="E28">
            <v>34300</v>
          </cell>
          <cell r="F28" t="str">
            <v>令和4年　公共工事設計労務単価</v>
          </cell>
        </row>
        <row r="29">
          <cell r="B29" t="str">
            <v>土木一般世話役</v>
          </cell>
          <cell r="C29" t="str">
            <v>人</v>
          </cell>
          <cell r="D29">
            <v>25500</v>
          </cell>
          <cell r="E29">
            <v>25500</v>
          </cell>
          <cell r="F29" t="str">
            <v>令和4年　公共工事設計労務単価</v>
          </cell>
        </row>
        <row r="30">
          <cell r="B30" t="str">
            <v>高級船員</v>
          </cell>
          <cell r="C30" t="str">
            <v>人</v>
          </cell>
          <cell r="D30">
            <v>30400</v>
          </cell>
          <cell r="E30">
            <v>30400</v>
          </cell>
          <cell r="F30" t="str">
            <v>令和4年　公共工事設計労務単価</v>
          </cell>
        </row>
        <row r="31">
          <cell r="B31" t="str">
            <v>普通船員</v>
          </cell>
          <cell r="C31" t="str">
            <v>人</v>
          </cell>
          <cell r="D31">
            <v>24100</v>
          </cell>
          <cell r="E31">
            <v>24100</v>
          </cell>
          <cell r="F31" t="str">
            <v>令和4年　公共工事設計労務単価</v>
          </cell>
        </row>
        <row r="32">
          <cell r="B32" t="str">
            <v>潜水士</v>
          </cell>
          <cell r="C32" t="str">
            <v>人</v>
          </cell>
          <cell r="D32">
            <v>42100</v>
          </cell>
          <cell r="E32">
            <v>42100</v>
          </cell>
          <cell r="F32" t="str">
            <v>令和4年　公共工事設計労務単価</v>
          </cell>
        </row>
        <row r="33">
          <cell r="B33" t="str">
            <v>潜水連絡員</v>
          </cell>
          <cell r="C33" t="str">
            <v>人</v>
          </cell>
          <cell r="D33">
            <v>28900</v>
          </cell>
          <cell r="E33">
            <v>28900</v>
          </cell>
          <cell r="F33" t="str">
            <v>令和4年　公共工事設計労務単価</v>
          </cell>
        </row>
        <row r="34">
          <cell r="B34" t="str">
            <v>潜水送気員</v>
          </cell>
          <cell r="C34" t="str">
            <v>人</v>
          </cell>
          <cell r="D34">
            <v>28400</v>
          </cell>
          <cell r="E34">
            <v>28400</v>
          </cell>
          <cell r="F34" t="str">
            <v>令和4年　公共工事設計労務単価</v>
          </cell>
        </row>
        <row r="35">
          <cell r="B35" t="str">
            <v>山林砂防工</v>
          </cell>
          <cell r="C35" t="str">
            <v>人</v>
          </cell>
          <cell r="D35">
            <v>26900</v>
          </cell>
          <cell r="E35">
            <v>26900</v>
          </cell>
          <cell r="F35" t="str">
            <v>令和4年　公共工事設計労務単価</v>
          </cell>
        </row>
        <row r="36">
          <cell r="B36" t="str">
            <v>軌道工</v>
          </cell>
          <cell r="C36" t="str">
            <v>人</v>
          </cell>
          <cell r="D36">
            <v>46600</v>
          </cell>
          <cell r="E36">
            <v>46600</v>
          </cell>
          <cell r="F36" t="str">
            <v>令和4年　公共工事設計労務単価</v>
          </cell>
        </row>
        <row r="37">
          <cell r="B37" t="str">
            <v>型枠工</v>
          </cell>
          <cell r="C37" t="str">
            <v>人</v>
          </cell>
          <cell r="D37">
            <v>26600</v>
          </cell>
          <cell r="E37">
            <v>26600</v>
          </cell>
          <cell r="F37" t="str">
            <v>令和4年　公共工事設計労務単価</v>
          </cell>
        </row>
        <row r="38">
          <cell r="B38" t="str">
            <v>大工</v>
          </cell>
          <cell r="C38" t="str">
            <v>人</v>
          </cell>
          <cell r="D38">
            <v>25700</v>
          </cell>
          <cell r="E38">
            <v>25700</v>
          </cell>
          <cell r="F38" t="str">
            <v>令和4年　公共工事設計労務単価</v>
          </cell>
        </row>
        <row r="39">
          <cell r="B39" t="str">
            <v>左官</v>
          </cell>
          <cell r="C39" t="str">
            <v>人</v>
          </cell>
          <cell r="D39">
            <v>27000</v>
          </cell>
          <cell r="E39">
            <v>27000</v>
          </cell>
          <cell r="F39" t="str">
            <v>令和4年　公共工事設計労務単価</v>
          </cell>
        </row>
        <row r="40">
          <cell r="B40" t="str">
            <v>配管工</v>
          </cell>
          <cell r="C40" t="str">
            <v>人</v>
          </cell>
          <cell r="D40">
            <v>22900</v>
          </cell>
          <cell r="E40">
            <v>22900</v>
          </cell>
          <cell r="F40" t="str">
            <v>令和4年　公共工事設計労務単価</v>
          </cell>
        </row>
        <row r="41">
          <cell r="B41" t="str">
            <v>はつり工</v>
          </cell>
          <cell r="C41" t="str">
            <v>人</v>
          </cell>
          <cell r="D41">
            <v>25600</v>
          </cell>
          <cell r="E41">
            <v>25600</v>
          </cell>
          <cell r="F41" t="str">
            <v>令和4年　公共工事設計労務単価</v>
          </cell>
        </row>
        <row r="42">
          <cell r="B42" t="str">
            <v>防水工</v>
          </cell>
          <cell r="C42" t="str">
            <v>人</v>
          </cell>
          <cell r="D42">
            <v>27400</v>
          </cell>
          <cell r="E42">
            <v>27400</v>
          </cell>
          <cell r="F42" t="str">
            <v>令和4年　公共工事設計労務単価</v>
          </cell>
        </row>
        <row r="43">
          <cell r="B43" t="str">
            <v>板金工</v>
          </cell>
          <cell r="C43" t="str">
            <v>人</v>
          </cell>
          <cell r="D43">
            <v>28200</v>
          </cell>
          <cell r="E43">
            <v>28200</v>
          </cell>
          <cell r="F43" t="str">
            <v>令和4年　公共工事設計労務単価</v>
          </cell>
        </row>
        <row r="44">
          <cell r="B44" t="str">
            <v>タイル工</v>
          </cell>
          <cell r="C44" t="str">
            <v>人</v>
          </cell>
          <cell r="D44">
            <v>21800</v>
          </cell>
          <cell r="E44"/>
          <cell r="F44" t="str">
            <v>平成31年　公共工事設計労務単価</v>
          </cell>
        </row>
        <row r="45">
          <cell r="B45" t="str">
            <v>サッシ工</v>
          </cell>
          <cell r="C45" t="str">
            <v>人</v>
          </cell>
          <cell r="D45">
            <v>26500</v>
          </cell>
          <cell r="E45">
            <v>26500</v>
          </cell>
          <cell r="F45" t="str">
            <v>令和4年　公共工事設計労務単価</v>
          </cell>
        </row>
        <row r="46">
          <cell r="B46" t="str">
            <v>屋根ふき工</v>
          </cell>
          <cell r="C46" t="str">
            <v>人</v>
          </cell>
          <cell r="D46"/>
          <cell r="E46">
            <v>0</v>
          </cell>
          <cell r="F46" t="str">
            <v>記載なし</v>
          </cell>
        </row>
        <row r="47">
          <cell r="B47" t="str">
            <v>内装工</v>
          </cell>
          <cell r="C47" t="str">
            <v>人</v>
          </cell>
          <cell r="D47">
            <v>28700</v>
          </cell>
          <cell r="E47">
            <v>28700</v>
          </cell>
          <cell r="F47" t="str">
            <v>令和4年　公共工事設計労務単価</v>
          </cell>
        </row>
        <row r="48">
          <cell r="B48" t="str">
            <v>ガラス工</v>
          </cell>
          <cell r="C48" t="str">
            <v>人</v>
          </cell>
          <cell r="D48">
            <v>26400</v>
          </cell>
          <cell r="E48">
            <v>26400</v>
          </cell>
          <cell r="F48" t="str">
            <v>令和4年　公共工事設計労務単価</v>
          </cell>
        </row>
        <row r="49">
          <cell r="B49" t="str">
            <v>建具工</v>
          </cell>
          <cell r="C49" t="str">
            <v>人</v>
          </cell>
          <cell r="D49">
            <v>24300</v>
          </cell>
          <cell r="E49">
            <v>24300</v>
          </cell>
          <cell r="F49" t="str">
            <v>令和4年　公共工事設計労務単価</v>
          </cell>
        </row>
        <row r="50">
          <cell r="B50" t="str">
            <v>ダクト工</v>
          </cell>
          <cell r="C50" t="str">
            <v>人</v>
          </cell>
          <cell r="D50">
            <v>22900</v>
          </cell>
          <cell r="E50">
            <v>22900</v>
          </cell>
          <cell r="F50" t="str">
            <v>令和4年　公共工事設計労務単価</v>
          </cell>
        </row>
        <row r="51">
          <cell r="B51" t="str">
            <v>保温工</v>
          </cell>
          <cell r="C51" t="str">
            <v>人</v>
          </cell>
          <cell r="D51">
            <v>23100</v>
          </cell>
          <cell r="E51">
            <v>23100</v>
          </cell>
          <cell r="F51" t="str">
            <v>令和4年　公共工事設計労務単価</v>
          </cell>
        </row>
        <row r="52">
          <cell r="B52" t="str">
            <v>建築ブロック工</v>
          </cell>
          <cell r="C52" t="str">
            <v>人</v>
          </cell>
          <cell r="D52">
            <v>22800</v>
          </cell>
          <cell r="E52"/>
          <cell r="F52" t="str">
            <v>平成31年　公共工事設計労務単価</v>
          </cell>
        </row>
        <row r="53">
          <cell r="B53" t="str">
            <v>設備機械工</v>
          </cell>
          <cell r="C53" t="str">
            <v>人</v>
          </cell>
          <cell r="D53">
            <v>23300</v>
          </cell>
          <cell r="E53">
            <v>23300</v>
          </cell>
          <cell r="F53" t="str">
            <v>令和4年　公共工事設計労務単価</v>
          </cell>
        </row>
        <row r="54">
          <cell r="B54" t="str">
            <v>交通誘導員　Ａ</v>
          </cell>
          <cell r="C54" t="str">
            <v>人</v>
          </cell>
          <cell r="D54">
            <v>14900</v>
          </cell>
          <cell r="E54">
            <v>14900</v>
          </cell>
          <cell r="F54" t="str">
            <v>令和4年　公共工事設計労務単価</v>
          </cell>
        </row>
        <row r="55">
          <cell r="B55" t="str">
            <v>交通誘導員　Ｂ</v>
          </cell>
          <cell r="C55" t="str">
            <v>人</v>
          </cell>
          <cell r="D55">
            <v>13100</v>
          </cell>
          <cell r="E55">
            <v>13100</v>
          </cell>
          <cell r="F55" t="str">
            <v>令和4年　公共工事設計労務単価</v>
          </cell>
        </row>
        <row r="56">
          <cell r="B56"/>
          <cell r="C56"/>
          <cell r="D56"/>
          <cell r="E56"/>
          <cell r="F56"/>
        </row>
        <row r="57">
          <cell r="B57"/>
          <cell r="C57"/>
          <cell r="D57"/>
          <cell r="E57"/>
          <cell r="F57"/>
        </row>
        <row r="58">
          <cell r="B58"/>
          <cell r="C58"/>
          <cell r="D58"/>
          <cell r="E58"/>
          <cell r="F58"/>
        </row>
        <row r="59">
          <cell r="B59"/>
          <cell r="C59"/>
          <cell r="D59"/>
          <cell r="E59"/>
          <cell r="F59"/>
        </row>
        <row r="60">
          <cell r="B60"/>
          <cell r="C60"/>
          <cell r="D60"/>
          <cell r="E60"/>
          <cell r="F60"/>
        </row>
        <row r="61">
          <cell r="B61"/>
          <cell r="C61"/>
          <cell r="D61"/>
          <cell r="E61"/>
          <cell r="F61"/>
        </row>
        <row r="62">
          <cell r="B62"/>
          <cell r="C62"/>
          <cell r="D62"/>
          <cell r="E62"/>
          <cell r="F62"/>
        </row>
        <row r="63">
          <cell r="B63"/>
          <cell r="C63"/>
          <cell r="D63"/>
          <cell r="E63"/>
          <cell r="F63"/>
        </row>
        <row r="64">
          <cell r="B64"/>
          <cell r="C64"/>
          <cell r="D64"/>
          <cell r="E64"/>
          <cell r="F64"/>
        </row>
        <row r="65">
          <cell r="B65"/>
          <cell r="C65"/>
          <cell r="D65"/>
          <cell r="E65"/>
          <cell r="F65"/>
        </row>
        <row r="66">
          <cell r="B66"/>
          <cell r="C66"/>
          <cell r="D66"/>
          <cell r="E66"/>
          <cell r="F66"/>
        </row>
        <row r="67">
          <cell r="B67"/>
          <cell r="C67"/>
          <cell r="D67"/>
          <cell r="E67"/>
          <cell r="F67"/>
        </row>
        <row r="68">
          <cell r="B68"/>
          <cell r="C68"/>
          <cell r="D68"/>
          <cell r="E68"/>
          <cell r="F68"/>
        </row>
        <row r="69">
          <cell r="B69"/>
          <cell r="C69"/>
          <cell r="D69"/>
          <cell r="E69"/>
          <cell r="F69"/>
        </row>
        <row r="70">
          <cell r="B70"/>
          <cell r="C70"/>
          <cell r="D70"/>
          <cell r="E70"/>
          <cell r="F70"/>
        </row>
        <row r="71">
          <cell r="B71"/>
          <cell r="C71"/>
          <cell r="D71"/>
          <cell r="E71"/>
          <cell r="F71"/>
        </row>
        <row r="72">
          <cell r="B72"/>
          <cell r="C72"/>
          <cell r="D72"/>
          <cell r="E72"/>
          <cell r="F72"/>
        </row>
        <row r="73">
          <cell r="B73"/>
          <cell r="C73"/>
          <cell r="D73"/>
          <cell r="E73"/>
          <cell r="F73"/>
        </row>
        <row r="74">
          <cell r="B74"/>
          <cell r="C74"/>
          <cell r="D74"/>
          <cell r="E74"/>
          <cell r="F74"/>
        </row>
        <row r="75">
          <cell r="B75"/>
          <cell r="C75"/>
          <cell r="D75"/>
          <cell r="E75"/>
          <cell r="F75"/>
        </row>
        <row r="76">
          <cell r="B76"/>
          <cell r="C76"/>
          <cell r="D76"/>
          <cell r="E76"/>
          <cell r="F76"/>
        </row>
        <row r="77">
          <cell r="B77"/>
          <cell r="C77"/>
          <cell r="D77"/>
          <cell r="E77"/>
          <cell r="F77"/>
        </row>
        <row r="78">
          <cell r="B78"/>
          <cell r="C78"/>
          <cell r="D78"/>
          <cell r="E78"/>
          <cell r="F78"/>
        </row>
        <row r="79">
          <cell r="B79"/>
          <cell r="C79"/>
          <cell r="D79"/>
          <cell r="E79"/>
          <cell r="F79"/>
        </row>
        <row r="80">
          <cell r="B80"/>
          <cell r="C80"/>
          <cell r="D80"/>
          <cell r="E80"/>
          <cell r="F80"/>
        </row>
        <row r="81">
          <cell r="B81"/>
          <cell r="C81"/>
          <cell r="D81"/>
          <cell r="E81"/>
          <cell r="F81"/>
        </row>
        <row r="82">
          <cell r="B82"/>
          <cell r="C82"/>
          <cell r="D82"/>
          <cell r="E82"/>
          <cell r="F82"/>
        </row>
        <row r="83">
          <cell r="B83" t="str">
            <v>セメント</v>
          </cell>
          <cell r="C83" t="str">
            <v>Ｋg</v>
          </cell>
          <cell r="D83">
            <v>19</v>
          </cell>
          <cell r="E83">
            <v>19</v>
          </cell>
          <cell r="F83" t="str">
            <v>建設物価 P-80 甲府②③　普通　25Kg　と　積算資料 P-79 甲府②③　普通　25kg の平均値とする。</v>
          </cell>
        </row>
        <row r="84">
          <cell r="B84" t="str">
            <v>砂</v>
          </cell>
          <cell r="C84" t="str">
            <v>ｍ３</v>
          </cell>
          <cell r="D84">
            <v>3630</v>
          </cell>
          <cell r="E84">
            <v>3630</v>
          </cell>
          <cell r="F84" t="str">
            <v>建設物価 P-130 甲府（ｲ） 荒目 洗い　と　積算資料 P-183 甲府　小口　荒目　洗い　ｺﾝｸﾘｰﾄ用砂 の平均値とする。</v>
          </cell>
        </row>
        <row r="85">
          <cell r="B85" t="str">
            <v>砂　（細め）</v>
          </cell>
          <cell r="C85" t="str">
            <v>ｍ３</v>
          </cell>
          <cell r="D85">
            <v>3630</v>
          </cell>
          <cell r="E85">
            <v>3630</v>
          </cell>
          <cell r="F85" t="str">
            <v>建設物価 P-130 甲府（ｲ） 荒目 洗い　と　積算資料 P-183 甲府　小口　荒目　洗い　ｺﾝｸﾘｰﾄ用砂 の平均値とする。</v>
          </cell>
        </row>
        <row r="86">
          <cell r="B86" t="str">
            <v>砂利</v>
          </cell>
          <cell r="C86" t="str">
            <v>ｍ３</v>
          </cell>
          <cell r="D86">
            <v>3230</v>
          </cell>
          <cell r="E86">
            <v>3230</v>
          </cell>
          <cell r="F86" t="str">
            <v>建設物価 P-130 甲府（ｲ） 25mm以下　と　積算資料 P-183 甲府　小口　25mm以下  の平均値とする。</v>
          </cell>
        </row>
        <row r="87">
          <cell r="B87" t="str">
            <v>防水剤</v>
          </cell>
          <cell r="C87" t="str">
            <v>Ｋg</v>
          </cell>
          <cell r="D87">
            <v>530</v>
          </cell>
          <cell r="E87">
            <v>530</v>
          </cell>
          <cell r="F87" t="str">
            <v>建設物価 P-120 全①②　ﾀｲﾄﾚｯｸｽ　と　積算資料 P-201 全①②　ﾀｲﾄﾚｯｸｽ の平均値とする。</v>
          </cell>
        </row>
        <row r="88">
          <cell r="B88" t="str">
            <v>コンクリート　21K 18cm</v>
          </cell>
          <cell r="C88" t="str">
            <v>ｍ３</v>
          </cell>
          <cell r="D88">
            <v>14300</v>
          </cell>
          <cell r="E88">
            <v>14300</v>
          </cell>
          <cell r="F88" t="str">
            <v>建設物価 P-92 甲府①②　21Kｽﾗﾝﾌﾟ18　　と　積算資料 P-100 甲府①②（ｲ）　21Kｽﾗﾝﾌﾟ18　 の平均値とする。</v>
          </cell>
        </row>
        <row r="89">
          <cell r="B89" t="str">
            <v>コンクリート　18K 12cm</v>
          </cell>
          <cell r="C89" t="str">
            <v>ｍ３</v>
          </cell>
          <cell r="D89">
            <v>13800</v>
          </cell>
          <cell r="E89">
            <v>13800</v>
          </cell>
          <cell r="F89" t="str">
            <v>建設物価 P-92 甲府①②　18Kｽﾗﾝﾌﾟ12　　と　積算資料 P-100 甲府①②（ｲ）　18Kｽﾗﾝﾌﾟ12　 の平均値とする。</v>
          </cell>
        </row>
        <row r="90">
          <cell r="B90"/>
          <cell r="C90"/>
          <cell r="D90"/>
          <cell r="E90"/>
          <cell r="F90"/>
        </row>
        <row r="91">
          <cell r="B91" t="str">
            <v>鉄筋　D10  D13</v>
          </cell>
          <cell r="C91" t="str">
            <v>t</v>
          </cell>
          <cell r="D91">
            <v>109000</v>
          </cell>
          <cell r="E91">
            <v>109000</v>
          </cell>
          <cell r="F91" t="str">
            <v>建設物価 P-16 甲府③　D-10-13平均　と　積算資料 P-20 甲府③　D-10-13平均 の平均値とする。</v>
          </cell>
        </row>
        <row r="92">
          <cell r="B92" t="str">
            <v>結束線</v>
          </cell>
          <cell r="C92" t="str">
            <v>Ｋg</v>
          </cell>
          <cell r="D92">
            <v>231</v>
          </cell>
          <cell r="E92">
            <v>231</v>
          </cell>
          <cell r="F92" t="str">
            <v>建設物価 P-56 関東③　0.8mm　なまし鉄線　と　積算資料 P-52 関東③　0.8mm　なまし鉄線 の平均値とする。</v>
          </cell>
        </row>
        <row r="93">
          <cell r="B93" t="str">
            <v>鉄線</v>
          </cell>
          <cell r="C93" t="str">
            <v>Ｋg</v>
          </cell>
          <cell r="D93">
            <v>181</v>
          </cell>
          <cell r="E93">
            <v>181</v>
          </cell>
          <cell r="F93" t="str">
            <v>建設物価 P-56 関東③　4mm　なまし鉄線　と　積算資料 P-52 関東③　4mm　なまし鉄線 の平均値とする。</v>
          </cell>
        </row>
        <row r="94">
          <cell r="B94" t="str">
            <v>くぎ金物</v>
          </cell>
          <cell r="C94" t="str">
            <v>Ｋg</v>
          </cell>
          <cell r="D94">
            <v>393</v>
          </cell>
          <cell r="E94">
            <v>393</v>
          </cell>
          <cell r="F94" t="str">
            <v>建設物価 P-59 関東②　ｺﾝｸﾘｰﾄ用　#12×25　と　積算資料 P-53 全国②　ｺﾝｸﾘｰﾄくぎ　#12×25 の平均値とする。</v>
          </cell>
        </row>
        <row r="95">
          <cell r="B95" t="str">
            <v>合板（厚さ12ｍｍ）ﾗﾜﾝ</v>
          </cell>
          <cell r="C95" t="str">
            <v>ｍ２</v>
          </cell>
          <cell r="D95">
            <v>1120</v>
          </cell>
          <cell r="E95">
            <v>1120</v>
          </cell>
          <cell r="F95" t="str">
            <v>建設物価 P-175 甲府③　 /1.62㎡  輸入品　と　積算資料 P-217 甲府②　無塗装品　ﾗﾜﾝ　/1.62㎡(幅×長） の平均値とする。</v>
          </cell>
        </row>
        <row r="96">
          <cell r="B96" t="str">
            <v>さん材</v>
          </cell>
          <cell r="C96" t="str">
            <v>ｍ３</v>
          </cell>
          <cell r="D96">
            <v>76140</v>
          </cell>
          <cell r="E96">
            <v>76140</v>
          </cell>
          <cell r="F96" t="str">
            <v>建設物価 P-154 甲府②　米つが　と　積算資料 P-235 甲府②　米つが  4.0m×2.4cm×4.8cm／本 の平均値とする。</v>
          </cell>
        </row>
        <row r="97">
          <cell r="B97" t="str">
            <v>角材</v>
          </cell>
          <cell r="C97" t="str">
            <v>ｍ３</v>
          </cell>
          <cell r="D97">
            <v>46000</v>
          </cell>
          <cell r="E97">
            <v>46000</v>
          </cell>
          <cell r="F97" t="str">
            <v>建設物価 P-154 甲府②　杉　と　積算資料 P-235 甲府②　杉　4.0m×10cm×10cm/m3 の平均値とする。</v>
          </cell>
        </row>
        <row r="98">
          <cell r="B98" t="str">
            <v>はく離剤</v>
          </cell>
          <cell r="C98" t="str">
            <v>L</v>
          </cell>
          <cell r="D98">
            <v>432</v>
          </cell>
          <cell r="E98">
            <v>432</v>
          </cell>
          <cell r="F98" t="str">
            <v>建設物価 P-179 全② ﾏｼﾞｯｸｺｰﾄＣ　 18L　と　積算資料 P-228 全①② ﾏｼﾞｯｸｺｰﾄＣ　 の平均値とする。</v>
          </cell>
        </row>
        <row r="99">
          <cell r="B99" t="str">
            <v>足掛け金物</v>
          </cell>
          <cell r="C99" t="str">
            <v>個</v>
          </cell>
          <cell r="D99">
            <v>1810</v>
          </cell>
          <cell r="E99">
            <v>1810</v>
          </cell>
          <cell r="F99" t="str">
            <v>建設物価 P-322 関東②　150×22Ф鋼製　現場打用　　と　積算資料 P-461 全国②　RC40 L-300 22Ф現場打用　 の平均値とする。</v>
          </cell>
        </row>
        <row r="100">
          <cell r="B100"/>
          <cell r="C100"/>
          <cell r="D100"/>
          <cell r="E100"/>
          <cell r="F100"/>
        </row>
        <row r="101">
          <cell r="B101" t="str">
            <v>バックホウ　０．１ｍ３</v>
          </cell>
          <cell r="C101" t="str">
            <v>日</v>
          </cell>
          <cell r="D101">
            <v>6050</v>
          </cell>
          <cell r="E101">
            <v>6050</v>
          </cell>
          <cell r="F101" t="str">
            <v>建設物価 P-801 関東①　0.13　ﾊﾞｯｸﾎｳ　　と　積算資料 P-279 関東①　0.13　ﾊﾞｯｸﾎｳ　 の平均値とする。</v>
          </cell>
        </row>
        <row r="102">
          <cell r="B102" t="str">
            <v>バックホウ　０．２ｍ３</v>
          </cell>
          <cell r="C102" t="str">
            <v>日</v>
          </cell>
          <cell r="D102">
            <v>8300</v>
          </cell>
          <cell r="E102">
            <v>8300</v>
          </cell>
          <cell r="F102" t="str">
            <v>建設物価 P-801 関東①　0.28　ﾊﾞｯｸﾎｳ　　と　積算資料 P-279 関東①　0.28　ﾊﾞｯｸﾎｳ　 の平均値とする。</v>
          </cell>
        </row>
        <row r="103">
          <cell r="B103" t="str">
            <v>バックホウ　０．３５ｍ３</v>
          </cell>
          <cell r="C103" t="str">
            <v>日</v>
          </cell>
          <cell r="D103">
            <v>9250</v>
          </cell>
          <cell r="E103">
            <v>9250</v>
          </cell>
          <cell r="F103" t="str">
            <v>建設物価 P-801 関東①　0.45　ﾊﾞｯｸﾎｳ　　と　積算資料 P-279 関東①　0.45　ﾊﾞｯｸﾎｳ　 の平均値とする。</v>
          </cell>
        </row>
        <row r="104">
          <cell r="B104" t="str">
            <v>バックホウ　０．５ｍ３</v>
          </cell>
          <cell r="C104" t="str">
            <v>日</v>
          </cell>
          <cell r="D104">
            <v>9500</v>
          </cell>
          <cell r="E104">
            <v>9500</v>
          </cell>
          <cell r="F104" t="str">
            <v>建設物価 P-801 関東①　0.5　ﾊﾞｯｸﾎｳ　　と　積算資料 P-279 関東①　0.5　ﾊﾞｯｸﾎｳ　 の平均値とする。</v>
          </cell>
        </row>
        <row r="105">
          <cell r="B105" t="str">
            <v>バックホウ　０．８ｍ３</v>
          </cell>
          <cell r="C105" t="str">
            <v>日</v>
          </cell>
          <cell r="D105">
            <v>13600</v>
          </cell>
          <cell r="E105">
            <v>13600</v>
          </cell>
          <cell r="F105" t="str">
            <v>建設物価 P-801 関東①　0.8　ﾊﾞｯｸﾎｳ　　と　積算資料 P-279 関東①　0.8　ﾊﾞｯｸﾎｳ　 の平均値とする。</v>
          </cell>
        </row>
        <row r="106">
          <cell r="B106" t="str">
            <v>タンパ</v>
          </cell>
          <cell r="C106" t="str">
            <v>日</v>
          </cell>
          <cell r="D106">
            <v>730</v>
          </cell>
          <cell r="E106">
            <v>730</v>
          </cell>
          <cell r="F106" t="str">
            <v>建設物価 P-805 関東① ﾗﾝﾏｰ　重量60～80Kg　　と　積算資料 P-282 関東① ﾗﾝﾏｰ　重量60～80Kg　 の平均値とする。</v>
          </cell>
        </row>
        <row r="107">
          <cell r="B107" t="str">
            <v>ダンプトラック　2t</v>
          </cell>
          <cell r="C107" t="str">
            <v>日</v>
          </cell>
          <cell r="D107">
            <v>4900</v>
          </cell>
          <cell r="E107">
            <v>4900</v>
          </cell>
          <cell r="F107" t="str">
            <v>建設物価 P-802 関東① ﾀﾞﾝﾌﾟﾄﾗｯｸ　2t車　と　積算資料 P-280 関東① ﾀﾞﾝﾌﾟﾄﾗｯｸ　2t車 の平均値とする。</v>
          </cell>
        </row>
        <row r="108">
          <cell r="B108" t="str">
            <v>ダンプトラック　4t</v>
          </cell>
          <cell r="C108" t="str">
            <v>日</v>
          </cell>
          <cell r="D108">
            <v>8600</v>
          </cell>
          <cell r="E108">
            <v>8600</v>
          </cell>
          <cell r="F108" t="str">
            <v>建設物価 P-802 関東① ﾀﾞﾝﾌﾟﾄﾗｯｸ　4t車　と　積算資料 P-280 関東① ﾀﾞﾝﾌﾟﾄﾗｯｸ　4t車 の平均値とする。</v>
          </cell>
        </row>
        <row r="109">
          <cell r="B109" t="str">
            <v>ダンプトラック　10t</v>
          </cell>
          <cell r="C109" t="str">
            <v>日</v>
          </cell>
          <cell r="D109">
            <v>0</v>
          </cell>
          <cell r="E109">
            <v>0</v>
          </cell>
          <cell r="F109" t="str">
            <v xml:space="preserve">積算資料 P- </v>
          </cell>
        </row>
        <row r="110">
          <cell r="B110" t="str">
            <v>燃料費（軽油）</v>
          </cell>
          <cell r="C110" t="str">
            <v>L</v>
          </cell>
          <cell r="D110">
            <v>143</v>
          </cell>
          <cell r="E110">
            <v>143</v>
          </cell>
          <cell r="F110" t="str">
            <v>建設物価 P-788 甲府②　L　軽油　ｽﾀﾝﾄﾞ　と　積算資料 P-259 甲府②　L　軽油　ｽﾀﾝﾄﾞ の平均値とする。</v>
          </cell>
        </row>
        <row r="111">
          <cell r="B111" t="str">
            <v>燃料費（ｶﾞｿﾘﾝ）</v>
          </cell>
          <cell r="C111" t="str">
            <v>L</v>
          </cell>
          <cell r="D111">
            <v>159</v>
          </cell>
          <cell r="E111">
            <v>159</v>
          </cell>
          <cell r="F111" t="str">
            <v>建設物価 P-788 甲府②　ﾚｷﾞｭﾗｰ　ｽﾀﾝﾄﾞ　と　積算資料 P-259 甲府②　ﾚｷﾞｭﾗｰ　ｽﾀﾝﾄﾞ の平均値とする。</v>
          </cell>
        </row>
        <row r="112">
          <cell r="B112" t="str">
            <v>トラッククレーン作業料金　4.9t</v>
          </cell>
          <cell r="C112" t="str">
            <v>日</v>
          </cell>
          <cell r="D112">
            <v>38500</v>
          </cell>
          <cell r="E112">
            <v>38500</v>
          </cell>
          <cell r="F112" t="str">
            <v>建設物価 P-809 関東①　4.9tｵﾍﾟﾚｰﾀｰ付　と　積算資料 P-285 関東①　4.9tｵﾍﾟﾚｰﾀｰ付 の平均値とする。</v>
          </cell>
        </row>
        <row r="113">
          <cell r="B113" t="str">
            <v>ラフテレーンクレーン作業料金　16t</v>
          </cell>
          <cell r="C113" t="str">
            <v>日</v>
          </cell>
          <cell r="D113">
            <v>46000</v>
          </cell>
          <cell r="E113">
            <v>46000</v>
          </cell>
          <cell r="F113" t="str">
            <v>建設物価 P-809 関東①　 16tｵﾍﾟﾚｰﾀｰ付　と　積算資料 P-285 関東①　16tｵﾍﾟﾚｰﾀｰ付 の平均値とする。</v>
          </cell>
        </row>
        <row r="114">
          <cell r="B114" t="str">
            <v>油圧ｼﾞｬｯｷ損料</v>
          </cell>
          <cell r="C114" t="str">
            <v>日</v>
          </cell>
          <cell r="D114">
            <v>1050</v>
          </cell>
          <cell r="E114">
            <v>1050</v>
          </cell>
          <cell r="F114" t="str">
            <v>建設物価 P-807 関東①　50t　ｼﾞｬｰﾅﾙｼﾞｬｯｷ　と　積算資料 P-284 関東①　50t　油圧ｼﾞｬｯｷ の平均値とする。</v>
          </cell>
        </row>
        <row r="115">
          <cell r="B115" t="str">
            <v>コロ　（SGP　100A×2ｍ）</v>
          </cell>
          <cell r="C115" t="str">
            <v>ｍ</v>
          </cell>
          <cell r="D115">
            <v>2400</v>
          </cell>
          <cell r="E115">
            <v>2400</v>
          </cell>
          <cell r="F115" t="str">
            <v>建設物価 P-654 甲府③　小口　/5.5m黒ねじ無し　と　積算資料 P-770 関東③　小口　/5.5m黒ねじ無し の平均値とする。</v>
          </cell>
        </row>
        <row r="116">
          <cell r="B116" t="str">
            <v>道板</v>
          </cell>
          <cell r="C116" t="str">
            <v>ｍ３</v>
          </cell>
          <cell r="D116">
            <v>70000</v>
          </cell>
          <cell r="E116">
            <v>70000</v>
          </cell>
          <cell r="F116" t="str">
            <v>建設物価 P-155 大阪②　杉　4.0m×3.6cm×20cm　と　積算資料 P-235 甲府②　杉　4.0m×3.6cm×21cm　足場板 の平均値とする。</v>
          </cell>
        </row>
        <row r="117">
          <cell r="B117"/>
          <cell r="C117"/>
          <cell r="D117"/>
          <cell r="E117"/>
          <cell r="F117"/>
        </row>
        <row r="118">
          <cell r="B118" t="str">
            <v>ビニールテープ　0.2mm×100W×15m</v>
          </cell>
          <cell r="C118" t="str">
            <v>㎡</v>
          </cell>
          <cell r="D118">
            <v>200</v>
          </cell>
          <cell r="E118">
            <v>200</v>
          </cell>
          <cell r="F118" t="str">
            <v>建設物価 P-715 全国② （不粘着、艶） ｍ単価　と　積算資料 P-860 関東② （不粘着、半艶状） ｍ単価 の平均値とする。</v>
          </cell>
        </row>
        <row r="119">
          <cell r="B119" t="str">
            <v>ステンレス鋼板　SUS304　No2　B</v>
          </cell>
          <cell r="C119" t="str">
            <v>㎡</v>
          </cell>
          <cell r="D119">
            <v>3927</v>
          </cell>
          <cell r="E119">
            <v>3927</v>
          </cell>
          <cell r="F119" t="str">
            <v>建設物価 P-51 東京②1.0×1,000×2,000（15.9Kg／枚）　と　積算資料 P-48 関東②1.0×1,000×2,000（15.9Kg／枚） の平均値とする。</v>
          </cell>
        </row>
        <row r="120">
          <cell r="B120"/>
          <cell r="C120"/>
          <cell r="D120"/>
          <cell r="E120"/>
          <cell r="F120"/>
        </row>
        <row r="121">
          <cell r="B121"/>
          <cell r="C121"/>
          <cell r="D121"/>
          <cell r="E121"/>
          <cell r="F121"/>
        </row>
        <row r="122">
          <cell r="B122"/>
          <cell r="C122"/>
          <cell r="D122"/>
          <cell r="E122"/>
          <cell r="F122"/>
        </row>
        <row r="123">
          <cell r="B123" t="str">
            <v>コンクリート金コテ押え</v>
          </cell>
          <cell r="C123" t="str">
            <v>ｍ２</v>
          </cell>
          <cell r="D123">
            <v>580</v>
          </cell>
          <cell r="E123">
            <v>580</v>
          </cell>
          <cell r="F123" t="str">
            <v>建築ｺｽﾄ情報 P-22　東京　ｺﾝｸﾘｰﾄ直仕上　と　建築施工単価 P-28 　 東京　ｺﾝｸﾘｰﾄ直仕上 の平均値とする。</v>
          </cell>
        </row>
        <row r="124">
          <cell r="B124" t="str">
            <v>床付け</v>
          </cell>
          <cell r="C124" t="str">
            <v>ｍ２</v>
          </cell>
          <cell r="D124">
            <v>320</v>
          </cell>
          <cell r="E124">
            <v>320</v>
          </cell>
          <cell r="F124" t="str">
            <v>建築ｺｽﾄ情報 P-2　東京　総堀　つぼ、布掘　深2.5m程度　と　建築施工単価 P-8  　 東京 の平均値とする。</v>
          </cell>
        </row>
        <row r="125">
          <cell r="B125" t="str">
            <v>割栗地業</v>
          </cell>
          <cell r="C125" t="str">
            <v>ｍ３</v>
          </cell>
          <cell r="D125">
            <v>7950</v>
          </cell>
          <cell r="E125">
            <v>7950</v>
          </cell>
          <cell r="F125" t="str">
            <v>建築ｺｽﾄ情報 P-156　東京　基礎下 厚100～150　と　建築施工単価 P-184　 東京　基礎・地中梁　厚100～150 の平均値とする。</v>
          </cell>
        </row>
        <row r="126">
          <cell r="B126" t="str">
            <v>砂  埋め戻し用</v>
          </cell>
          <cell r="C126" t="str">
            <v>ｍ３</v>
          </cell>
          <cell r="D126">
            <v>2230</v>
          </cell>
          <cell r="E126">
            <v>2230</v>
          </cell>
          <cell r="F126" t="str">
            <v>建設物価 P-130 甲府①②　と　積算資料 P-183 甲府①② の平均値とする。</v>
          </cell>
        </row>
        <row r="127">
          <cell r="B127" t="str">
            <v>砂  クッション用</v>
          </cell>
          <cell r="C127" t="str">
            <v>ｍ３</v>
          </cell>
          <cell r="D127">
            <v>2430</v>
          </cell>
          <cell r="E127">
            <v>2430</v>
          </cell>
          <cell r="F127" t="str">
            <v>建設物価 P-130 甲府①②　と　積算資料 P-183 甲府①② の平均値とする。</v>
          </cell>
        </row>
        <row r="128">
          <cell r="B128" t="str">
            <v>砂利</v>
          </cell>
          <cell r="C128" t="str">
            <v>ｍ３</v>
          </cell>
          <cell r="D128">
            <v>3530</v>
          </cell>
          <cell r="E128">
            <v>3530</v>
          </cell>
          <cell r="F128" t="str">
            <v>建設物価 P-130 甲府①②（ｲ）　と　積算資料 P-183 甲府①②　小口 の平均値とする。</v>
          </cell>
        </row>
        <row r="129">
          <cell r="B129" t="str">
            <v>クラッシャー  0-40</v>
          </cell>
          <cell r="C129" t="str">
            <v>ｍ３</v>
          </cell>
          <cell r="D129">
            <v>2950</v>
          </cell>
          <cell r="E129">
            <v>2950</v>
          </cell>
          <cell r="F129" t="str">
            <v>建設物価 P-130 甲府①②　と　積算資料 P-183 甲府①②　小口 の平均値とする。</v>
          </cell>
        </row>
        <row r="130">
          <cell r="B130" t="str">
            <v>切込砕石     0-40</v>
          </cell>
          <cell r="C130" t="str">
            <v>ｍ３</v>
          </cell>
          <cell r="D130">
            <v>3230</v>
          </cell>
          <cell r="E130">
            <v>3230</v>
          </cell>
          <cell r="F130" t="str">
            <v>建設物価 P-130 甲府①②　と　積算資料 P-183 甲府①②　小口 の平均値とする。</v>
          </cell>
        </row>
        <row r="131">
          <cell r="B131" t="str">
            <v>残土処分    場外</v>
          </cell>
          <cell r="C131" t="str">
            <v>ｍ３</v>
          </cell>
          <cell r="D131">
            <v>15740</v>
          </cell>
          <cell r="E131">
            <v>15740</v>
          </cell>
          <cell r="F131" t="str">
            <v>処分:県土整備部実施設計単価 令和2年3月 一般社団法人塩山建設業協会 2410/m3   
運搬:建設物価P904　2t車　15000円/台→15000÷2×1.7＝12,750円/m3</v>
          </cell>
        </row>
        <row r="132">
          <cell r="B132" t="str">
            <v>残土処分　機械    場内</v>
          </cell>
          <cell r="C132" t="str">
            <v>ｍ３</v>
          </cell>
          <cell r="D132">
            <v>880</v>
          </cell>
          <cell r="E132">
            <v>880</v>
          </cell>
          <cell r="F132" t="str">
            <v>建築ｺｽﾄ情報 P-126　東京　場内敷きならし　と　建築施工単価 P-154 東京 構内地均し 機械 の平均値とする。</v>
          </cell>
        </row>
        <row r="133">
          <cell r="B133" t="str">
            <v>機械運搬費</v>
          </cell>
          <cell r="C133" t="str">
            <v>往復</v>
          </cell>
          <cell r="D133">
            <v>75000</v>
          </cell>
          <cell r="E133">
            <v>75000</v>
          </cell>
          <cell r="F133" t="str">
            <v>建築ｺｽﾄ情報 P-2　東京　片道30Km以内 ﾊﾞｯｸﾎｳ　と　建築施工単価 P-8　東京　片道30Km以内 ﾊﾞｯｸﾎｳ の平均値とする。</v>
          </cell>
        </row>
        <row r="134">
          <cell r="B134"/>
          <cell r="C134"/>
          <cell r="D134"/>
          <cell r="E134"/>
          <cell r="F134"/>
        </row>
        <row r="135">
          <cell r="B135" t="str">
            <v>リップ溝  100*50*20*2.3</v>
          </cell>
          <cell r="C135" t="str">
            <v>t</v>
          </cell>
          <cell r="D135">
            <v>81600</v>
          </cell>
          <cell r="E135">
            <v>81600</v>
          </cell>
          <cell r="F135" t="str">
            <v>建設物価 P-36 東京③　と　積算資料 P-37 甲府③ の平均値とする。</v>
          </cell>
        </row>
        <row r="136">
          <cell r="B136" t="str">
            <v>軽量H形鋼 150*75*3.2*4.5</v>
          </cell>
          <cell r="C136" t="str">
            <v>t</v>
          </cell>
          <cell r="D136">
            <v>95100</v>
          </cell>
          <cell r="E136">
            <v>95100</v>
          </cell>
          <cell r="F136" t="str">
            <v>建設物価 P-37 東京③　と　積算資料 P-38 東京③ の平均値とする。</v>
          </cell>
        </row>
        <row r="137">
          <cell r="B137"/>
          <cell r="C137"/>
          <cell r="D137">
            <v>0</v>
          </cell>
          <cell r="E137">
            <v>0</v>
          </cell>
          <cell r="F137"/>
        </row>
        <row r="138">
          <cell r="B138"/>
          <cell r="C138"/>
          <cell r="D138">
            <v>0</v>
          </cell>
          <cell r="E138">
            <v>0</v>
          </cell>
          <cell r="F138"/>
        </row>
        <row r="139">
          <cell r="B139"/>
          <cell r="C139"/>
          <cell r="D139">
            <v>0</v>
          </cell>
          <cell r="E139">
            <v>0</v>
          </cell>
          <cell r="F139"/>
        </row>
        <row r="140">
          <cell r="B140"/>
          <cell r="C140"/>
          <cell r="D140">
            <v>0</v>
          </cell>
          <cell r="E140">
            <v>0</v>
          </cell>
          <cell r="F140"/>
        </row>
        <row r="141">
          <cell r="B141" t="str">
            <v>車道部アスファルト舗装</v>
          </cell>
          <cell r="C141" t="str">
            <v>ｍ２</v>
          </cell>
          <cell r="D141">
            <v>5600</v>
          </cell>
          <cell r="E141">
            <v>5600</v>
          </cell>
          <cell r="F141" t="str">
            <v>建築ｺｽﾄ情報 P-402　東京　A-5-15再生 100㎡</v>
          </cell>
        </row>
        <row r="142">
          <cell r="B142" t="str">
            <v>車道部アスファルト舗装</v>
          </cell>
          <cell r="C142" t="str">
            <v>ｍ２</v>
          </cell>
          <cell r="D142">
            <v>3900</v>
          </cell>
          <cell r="E142">
            <v>3900</v>
          </cell>
          <cell r="F142" t="str">
            <v>建築ｺｽﾄ情報 P-402　東京　A-5-15再生 500㎡</v>
          </cell>
        </row>
        <row r="143">
          <cell r="B143" t="str">
            <v>歩道部アスファルト舗装</v>
          </cell>
          <cell r="C143" t="str">
            <v>ｍ２</v>
          </cell>
          <cell r="D143">
            <v>3300</v>
          </cell>
          <cell r="E143">
            <v>3300</v>
          </cell>
          <cell r="F143" t="str">
            <v>建築ｺｽﾄ情報 P-402　東京　A-3-10新 500㎡</v>
          </cell>
        </row>
        <row r="144">
          <cell r="B144" t="str">
            <v>歩道部アスファルト舗装</v>
          </cell>
          <cell r="C144" t="str">
            <v>ｍ２</v>
          </cell>
          <cell r="D144">
            <v>2800</v>
          </cell>
          <cell r="E144">
            <v>2800</v>
          </cell>
          <cell r="F144" t="str">
            <v>建築ｺｽﾄ情報 P-402　東京　A-3-10再生 500㎡</v>
          </cell>
        </row>
        <row r="145">
          <cell r="B145" t="str">
            <v>アスファルトカッター</v>
          </cell>
          <cell r="C145" t="str">
            <v>m</v>
          </cell>
          <cell r="D145">
            <v>0</v>
          </cell>
          <cell r="E145">
            <v>0</v>
          </cell>
          <cell r="F145" t="str">
            <v xml:space="preserve">積算資料 P- </v>
          </cell>
        </row>
        <row r="146">
          <cell r="B146" t="str">
            <v>コンクリートカッター</v>
          </cell>
          <cell r="C146" t="str">
            <v>m</v>
          </cell>
          <cell r="D146">
            <v>0</v>
          </cell>
          <cell r="E146">
            <v>0</v>
          </cell>
          <cell r="F146" t="str">
            <v xml:space="preserve">積算資料 P- </v>
          </cell>
        </row>
        <row r="147">
          <cell r="B147" t="str">
            <v>配管用鉄骨架台　溶融亜鉛ﾒｯｷ仕上げ　5kg以下</v>
          </cell>
          <cell r="C147" t="str">
            <v>ｋｇ</v>
          </cell>
          <cell r="D147">
            <v>2700</v>
          </cell>
          <cell r="E147">
            <v>2700</v>
          </cell>
          <cell r="F147" t="str">
            <v>2021年 問い合わせ見積（柳川芳鉄工所）（材工共）</v>
          </cell>
        </row>
        <row r="148">
          <cell r="B148" t="str">
            <v>配管用鉄骨架台　溶融亜鉛ﾒｯｷ仕上げ　15kg以下</v>
          </cell>
          <cell r="C148" t="str">
            <v>ｋｇ</v>
          </cell>
          <cell r="D148">
            <v>2350</v>
          </cell>
          <cell r="E148">
            <v>2350</v>
          </cell>
          <cell r="F148" t="str">
            <v>2021年 問い合わせ見積（柳川芳鉄工所）（材工共）</v>
          </cell>
        </row>
        <row r="149">
          <cell r="B149" t="str">
            <v>配管用鉄骨架台　溶融亜鉛ﾒｯｷ仕上げ　20kg以下</v>
          </cell>
          <cell r="C149" t="str">
            <v>ｋｇ</v>
          </cell>
          <cell r="D149">
            <v>1600</v>
          </cell>
          <cell r="E149">
            <v>1600</v>
          </cell>
          <cell r="F149" t="str">
            <v>2021年 問い合わせ見積（柳川芳鉄工所）（材工共）</v>
          </cell>
        </row>
        <row r="150">
          <cell r="B150"/>
          <cell r="C150"/>
          <cell r="D150"/>
          <cell r="E150"/>
          <cell r="F150"/>
        </row>
        <row r="151">
          <cell r="B151" t="str">
            <v>配管用鉄骨架台　SUS304製　5kg以下</v>
          </cell>
          <cell r="C151" t="str">
            <v>ｋｇ</v>
          </cell>
          <cell r="D151">
            <v>5950</v>
          </cell>
          <cell r="E151">
            <v>5950</v>
          </cell>
          <cell r="F151" t="str">
            <v>2021年 問い合わせ見積（柳川芳鉄工所）（材工共）</v>
          </cell>
        </row>
        <row r="152">
          <cell r="B152" t="str">
            <v>配管用鉄骨架台　SUS304製　15kg以下</v>
          </cell>
          <cell r="C152" t="str">
            <v>ｋｇ</v>
          </cell>
          <cell r="D152">
            <v>5400</v>
          </cell>
          <cell r="E152">
            <v>5400</v>
          </cell>
          <cell r="F152" t="str">
            <v>2021年 問い合わせ見積（柳川芳鉄工所）（材工共）</v>
          </cell>
        </row>
        <row r="153">
          <cell r="B153" t="str">
            <v>コンクリート解体</v>
          </cell>
          <cell r="C153" t="str">
            <v>ｍ３</v>
          </cell>
          <cell r="D153">
            <v>35900</v>
          </cell>
          <cell r="E153">
            <v>35900</v>
          </cell>
          <cell r="F153" t="str">
            <v>建築コスト情報 P-420　東京　RC.SRC.S造　建物基礎解体　ﾊﾝﾄﾞﾌﾞﾚｰｶｰ</v>
          </cell>
        </row>
        <row r="154">
          <cell r="B154"/>
          <cell r="C154"/>
          <cell r="D154"/>
          <cell r="E154"/>
          <cell r="F154"/>
        </row>
        <row r="155">
          <cell r="B155"/>
          <cell r="C155"/>
          <cell r="D155"/>
          <cell r="E155"/>
          <cell r="F155"/>
        </row>
        <row r="156">
          <cell r="B156"/>
          <cell r="C156"/>
          <cell r="D156"/>
          <cell r="E156"/>
          <cell r="F156"/>
        </row>
        <row r="157">
          <cell r="B157"/>
          <cell r="C157"/>
          <cell r="D157"/>
          <cell r="E157"/>
          <cell r="F157"/>
        </row>
        <row r="158">
          <cell r="B158"/>
          <cell r="C158"/>
          <cell r="D158"/>
          <cell r="E158"/>
          <cell r="F158"/>
        </row>
        <row r="159">
          <cell r="B159"/>
          <cell r="C159"/>
          <cell r="D159"/>
          <cell r="E159"/>
          <cell r="F159"/>
        </row>
        <row r="160">
          <cell r="B160"/>
          <cell r="C160"/>
          <cell r="D160"/>
          <cell r="E160"/>
          <cell r="F160"/>
        </row>
      </sheetData>
      <sheetData sheetId="2" refreshError="1"/>
      <sheetData sheetId="3" refreshError="1">
        <row r="86">
          <cell r="I86">
            <v>37200</v>
          </cell>
        </row>
      </sheetData>
      <sheetData sheetId="4" refreshError="1"/>
      <sheetData sheetId="5" refreshError="1">
        <row r="153">
          <cell r="H153">
            <v>0.25</v>
          </cell>
        </row>
        <row r="156">
          <cell r="H156">
            <v>0.25</v>
          </cell>
        </row>
        <row r="158">
          <cell r="H158">
            <v>0.25</v>
          </cell>
        </row>
        <row r="159">
          <cell r="H159">
            <v>0.23</v>
          </cell>
        </row>
        <row r="160">
          <cell r="H160">
            <v>0.22</v>
          </cell>
        </row>
      </sheetData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  <sheetName val="No3未完成"/>
    </sheetNames>
    <sheetDataSet>
      <sheetData sheetId="0" refreshError="1"/>
      <sheetData sheetId="1" refreshError="1">
        <row r="133">
          <cell r="E133">
            <v>75000</v>
          </cell>
        </row>
      </sheetData>
      <sheetData sheetId="2" refreshError="1"/>
      <sheetData sheetId="3" refreshError="1"/>
      <sheetData sheetId="4" refreshError="1">
        <row r="10">
          <cell r="I10">
            <v>3090</v>
          </cell>
        </row>
        <row r="14">
          <cell r="I14">
            <v>2060</v>
          </cell>
        </row>
        <row r="18">
          <cell r="I18">
            <v>1330</v>
          </cell>
        </row>
        <row r="27">
          <cell r="I27">
            <v>4370</v>
          </cell>
        </row>
        <row r="32">
          <cell r="I32">
            <v>3860</v>
          </cell>
        </row>
        <row r="37">
          <cell r="I37">
            <v>2820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拾い表"/>
      <sheetName val="数量表"/>
      <sheetName val="根拠"/>
      <sheetName val="盤取付"/>
      <sheetName val="内訳1段"/>
      <sheetName val="内訳2段"/>
    </sheetNames>
    <sheetDataSet>
      <sheetData sheetId="0"/>
      <sheetData sheetId="1">
        <row r="1">
          <cell r="E1">
            <v>0</v>
          </cell>
        </row>
      </sheetData>
      <sheetData sheetId="2">
        <row r="1">
          <cell r="I1">
            <v>0</v>
          </cell>
        </row>
      </sheetData>
      <sheetData sheetId="3">
        <row r="2">
          <cell r="Q2">
            <v>20200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科目"/>
      <sheetName val="代価表"/>
      <sheetName val="Ｃubｺﾝｸﾘｰﾄ基礎"/>
      <sheetName val="内訳1段"/>
      <sheetName val="2段"/>
      <sheetName val="馬場2段"/>
    </sheetNames>
    <sheetDataSet>
      <sheetData sheetId="0">
        <row r="7">
          <cell r="E7" t="str">
            <v>初狩保育所等建設工事</v>
          </cell>
        </row>
      </sheetData>
      <sheetData sheetId="1">
        <row r="2">
          <cell r="Q2">
            <v>30400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</sheetNames>
    <sheetDataSet>
      <sheetData sheetId="0" refreshError="1"/>
      <sheetData sheetId="1">
        <row r="7">
          <cell r="J7" t="str">
            <v>月単位の週休2日制</v>
          </cell>
        </row>
        <row r="8">
          <cell r="J8" t="str">
            <v>通期の週休2日制</v>
          </cell>
        </row>
        <row r="9">
          <cell r="J9" t="str">
            <v>週休2日適用しない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  <sheetName val="No3未完成"/>
    </sheetNames>
    <sheetDataSet>
      <sheetData sheetId="0"/>
      <sheetData sheetId="1">
        <row r="5">
          <cell r="B5" t="str">
            <v>特殊作業員</v>
          </cell>
          <cell r="C5" t="str">
            <v>人</v>
          </cell>
          <cell r="D5">
            <v>25700</v>
          </cell>
          <cell r="E5">
            <v>25700</v>
          </cell>
          <cell r="F5" t="str">
            <v>令和5年　公共工事設計労務単価</v>
          </cell>
        </row>
        <row r="6">
          <cell r="B6" t="str">
            <v>普通作業員</v>
          </cell>
          <cell r="C6" t="str">
            <v>人</v>
          </cell>
          <cell r="D6">
            <v>23800</v>
          </cell>
          <cell r="E6">
            <v>23800</v>
          </cell>
          <cell r="F6" t="str">
            <v>令和5年　公共工事設計労務単価</v>
          </cell>
        </row>
        <row r="7">
          <cell r="B7" t="str">
            <v>軽作業員</v>
          </cell>
          <cell r="C7" t="str">
            <v>人</v>
          </cell>
          <cell r="D7">
            <v>16100</v>
          </cell>
          <cell r="E7">
            <v>16100</v>
          </cell>
          <cell r="F7" t="str">
            <v>令和5年　公共工事設計労務単価</v>
          </cell>
        </row>
        <row r="8">
          <cell r="B8" t="str">
            <v>造園工</v>
          </cell>
          <cell r="C8" t="str">
            <v>人</v>
          </cell>
          <cell r="D8">
            <v>23100</v>
          </cell>
          <cell r="E8">
            <v>23100</v>
          </cell>
          <cell r="F8" t="str">
            <v>令和5年　公共工事設計労務単価</v>
          </cell>
        </row>
        <row r="9">
          <cell r="B9" t="str">
            <v>法面工</v>
          </cell>
          <cell r="C9" t="str">
            <v>人</v>
          </cell>
          <cell r="D9">
            <v>29600</v>
          </cell>
          <cell r="E9">
            <v>29600</v>
          </cell>
          <cell r="F9" t="str">
            <v>令和5年　公共工事設計労務単価</v>
          </cell>
        </row>
        <row r="10">
          <cell r="B10" t="str">
            <v>とび工</v>
          </cell>
          <cell r="C10" t="str">
            <v>人</v>
          </cell>
          <cell r="D10">
            <v>26700</v>
          </cell>
          <cell r="E10">
            <v>26700</v>
          </cell>
          <cell r="F10" t="str">
            <v>令和5年　公共工事設計労務単価</v>
          </cell>
        </row>
        <row r="11">
          <cell r="B11" t="str">
            <v>石工</v>
          </cell>
          <cell r="C11" t="str">
            <v>人</v>
          </cell>
          <cell r="D11">
            <v>29400</v>
          </cell>
          <cell r="E11">
            <v>29400</v>
          </cell>
          <cell r="F11" t="str">
            <v>令和5年　公共工事設計労務単価</v>
          </cell>
        </row>
        <row r="12">
          <cell r="B12" t="str">
            <v>ブロック工</v>
          </cell>
          <cell r="C12" t="str">
            <v>人</v>
          </cell>
          <cell r="D12">
            <v>27100</v>
          </cell>
          <cell r="E12">
            <v>27100</v>
          </cell>
          <cell r="F12" t="str">
            <v>令和5年　公共工事設計労務単価</v>
          </cell>
        </row>
        <row r="13">
          <cell r="B13" t="str">
            <v>電工</v>
          </cell>
          <cell r="C13" t="str">
            <v>人</v>
          </cell>
          <cell r="D13">
            <v>25900</v>
          </cell>
          <cell r="E13">
            <v>25900</v>
          </cell>
          <cell r="F13" t="str">
            <v>令和5年　公共工事設計労務単価</v>
          </cell>
        </row>
        <row r="14">
          <cell r="B14" t="str">
            <v>鉄筋工</v>
          </cell>
          <cell r="C14" t="str">
            <v>人</v>
          </cell>
          <cell r="D14">
            <v>26700</v>
          </cell>
          <cell r="E14">
            <v>26700</v>
          </cell>
          <cell r="F14" t="str">
            <v>令和5年　公共工事設計労務単価</v>
          </cell>
        </row>
        <row r="15">
          <cell r="B15" t="str">
            <v>鉄骨工</v>
          </cell>
          <cell r="C15" t="str">
            <v>人</v>
          </cell>
          <cell r="D15">
            <v>26800</v>
          </cell>
          <cell r="E15">
            <v>26800</v>
          </cell>
          <cell r="F15" t="str">
            <v>令和5年　公共工事設計労務単価</v>
          </cell>
        </row>
        <row r="16">
          <cell r="B16" t="str">
            <v>塗装工</v>
          </cell>
          <cell r="C16" t="str">
            <v>人</v>
          </cell>
          <cell r="D16">
            <v>29600</v>
          </cell>
          <cell r="E16">
            <v>29600</v>
          </cell>
          <cell r="F16" t="str">
            <v>令和5年　公共工事設計労務単価</v>
          </cell>
        </row>
        <row r="17">
          <cell r="B17" t="str">
            <v>溶接工</v>
          </cell>
          <cell r="C17" t="str">
            <v>人</v>
          </cell>
          <cell r="D17">
            <v>31900</v>
          </cell>
          <cell r="E17">
            <v>31900</v>
          </cell>
          <cell r="F17" t="str">
            <v>令和5年　公共工事設計労務単価</v>
          </cell>
        </row>
        <row r="18">
          <cell r="B18" t="str">
            <v>特殊運転手</v>
          </cell>
          <cell r="C18" t="str">
            <v>人</v>
          </cell>
          <cell r="D18">
            <v>27700</v>
          </cell>
          <cell r="E18">
            <v>27700</v>
          </cell>
          <cell r="F18" t="str">
            <v>令和5年　公共工事設計労務単価</v>
          </cell>
        </row>
        <row r="19">
          <cell r="B19" t="str">
            <v>一般運転手</v>
          </cell>
          <cell r="C19" t="str">
            <v>人</v>
          </cell>
          <cell r="D19">
            <v>23300</v>
          </cell>
          <cell r="E19">
            <v>23300</v>
          </cell>
          <cell r="F19" t="str">
            <v>令和5年　公共工事設計労務単価</v>
          </cell>
        </row>
        <row r="20">
          <cell r="B20" t="str">
            <v>潜かん工</v>
          </cell>
          <cell r="C20" t="str">
            <v>人</v>
          </cell>
          <cell r="D20">
            <v>32200</v>
          </cell>
          <cell r="E20">
            <v>32200</v>
          </cell>
          <cell r="F20" t="str">
            <v>令和5年　公共工事設計労務単価</v>
          </cell>
        </row>
        <row r="21">
          <cell r="B21" t="str">
            <v>潜かん世話役</v>
          </cell>
          <cell r="C21" t="str">
            <v>人</v>
          </cell>
          <cell r="D21">
            <v>40000</v>
          </cell>
          <cell r="E21">
            <v>40000</v>
          </cell>
          <cell r="F21" t="str">
            <v>令和5年　公共工事設計労務単価</v>
          </cell>
        </row>
        <row r="22">
          <cell r="B22" t="str">
            <v>削岩工</v>
          </cell>
          <cell r="C22" t="str">
            <v>人</v>
          </cell>
          <cell r="D22">
            <v>34100</v>
          </cell>
          <cell r="E22">
            <v>34100</v>
          </cell>
          <cell r="F22" t="str">
            <v>令和5年　公共工事設計労務単価</v>
          </cell>
        </row>
        <row r="23">
          <cell r="B23" t="str">
            <v>トンネル特殊工</v>
          </cell>
          <cell r="C23" t="str">
            <v>人</v>
          </cell>
          <cell r="D23">
            <v>33300</v>
          </cell>
          <cell r="E23">
            <v>33300</v>
          </cell>
          <cell r="F23" t="str">
            <v>令和5年　公共工事設計労務単価</v>
          </cell>
        </row>
        <row r="24">
          <cell r="B24" t="str">
            <v>トンネル作業員</v>
          </cell>
          <cell r="C24" t="str">
            <v>人</v>
          </cell>
          <cell r="D24">
            <v>26900</v>
          </cell>
          <cell r="E24">
            <v>26900</v>
          </cell>
          <cell r="F24" t="str">
            <v>令和5年　公共工事設計労務単価</v>
          </cell>
        </row>
        <row r="25">
          <cell r="B25" t="str">
            <v>トンネル世話役</v>
          </cell>
          <cell r="C25" t="str">
            <v>人</v>
          </cell>
          <cell r="D25">
            <v>36800</v>
          </cell>
          <cell r="E25">
            <v>36800</v>
          </cell>
          <cell r="F25" t="str">
            <v>令和5年　公共工事設計労務単価</v>
          </cell>
        </row>
        <row r="26">
          <cell r="B26" t="str">
            <v>橋梁特殊工</v>
          </cell>
          <cell r="C26" t="str">
            <v>人</v>
          </cell>
          <cell r="D26">
            <v>31500</v>
          </cell>
          <cell r="E26">
            <v>31500</v>
          </cell>
          <cell r="F26" t="str">
            <v>令和5年　公共工事設計労務単価</v>
          </cell>
        </row>
        <row r="27">
          <cell r="B27" t="str">
            <v>橋梁塗装工</v>
          </cell>
          <cell r="C27" t="str">
            <v>人</v>
          </cell>
          <cell r="D27">
            <v>31300</v>
          </cell>
          <cell r="E27">
            <v>31300</v>
          </cell>
          <cell r="F27" t="str">
            <v>令和5年　公共工事設計労務単価</v>
          </cell>
        </row>
        <row r="28">
          <cell r="B28" t="str">
            <v>橋梁世話役</v>
          </cell>
          <cell r="C28" t="str">
            <v>人</v>
          </cell>
          <cell r="D28">
            <v>35400</v>
          </cell>
          <cell r="E28">
            <v>35400</v>
          </cell>
          <cell r="F28" t="str">
            <v>令和5年　公共工事設計労務単価</v>
          </cell>
        </row>
        <row r="29">
          <cell r="B29" t="str">
            <v>土木一般世話役</v>
          </cell>
          <cell r="C29" t="str">
            <v>人</v>
          </cell>
          <cell r="D29">
            <v>27800</v>
          </cell>
          <cell r="E29">
            <v>27800</v>
          </cell>
          <cell r="F29" t="str">
            <v>令和5年　公共工事設計労務単価</v>
          </cell>
        </row>
        <row r="30">
          <cell r="B30" t="str">
            <v>高級船員</v>
          </cell>
          <cell r="C30" t="str">
            <v>人</v>
          </cell>
          <cell r="D30">
            <v>33300</v>
          </cell>
          <cell r="E30">
            <v>33300</v>
          </cell>
          <cell r="F30" t="str">
            <v>令和5年　公共工事設計労務単価</v>
          </cell>
        </row>
        <row r="31">
          <cell r="B31" t="str">
            <v>普通船員</v>
          </cell>
          <cell r="C31" t="str">
            <v>人</v>
          </cell>
          <cell r="D31">
            <v>26400</v>
          </cell>
          <cell r="E31">
            <v>26400</v>
          </cell>
          <cell r="F31" t="str">
            <v>令和5年　公共工事設計労務単価</v>
          </cell>
        </row>
        <row r="32">
          <cell r="B32" t="str">
            <v>潜水士</v>
          </cell>
          <cell r="C32" t="str">
            <v>人</v>
          </cell>
          <cell r="D32">
            <v>44900</v>
          </cell>
          <cell r="E32">
            <v>44900</v>
          </cell>
          <cell r="F32" t="str">
            <v>令和5年　公共工事設計労務単価</v>
          </cell>
        </row>
        <row r="33">
          <cell r="B33" t="str">
            <v>潜水連絡員</v>
          </cell>
          <cell r="C33" t="str">
            <v>人</v>
          </cell>
          <cell r="D33">
            <v>31300</v>
          </cell>
          <cell r="E33">
            <v>31300</v>
          </cell>
          <cell r="F33" t="str">
            <v>令和5年　公共工事設計労務単価</v>
          </cell>
        </row>
        <row r="34">
          <cell r="B34" t="str">
            <v>潜水送気員</v>
          </cell>
          <cell r="C34" t="str">
            <v>人</v>
          </cell>
          <cell r="D34">
            <v>30800</v>
          </cell>
          <cell r="E34">
            <v>30800</v>
          </cell>
          <cell r="F34" t="str">
            <v>令和5年　公共工事設計労務単価</v>
          </cell>
        </row>
        <row r="35">
          <cell r="B35" t="str">
            <v>山林砂防工</v>
          </cell>
          <cell r="C35" t="str">
            <v>人</v>
          </cell>
          <cell r="D35">
            <v>29000</v>
          </cell>
          <cell r="E35">
            <v>29000</v>
          </cell>
          <cell r="F35" t="str">
            <v>令和5年　公共工事設計労務単価</v>
          </cell>
        </row>
        <row r="36">
          <cell r="B36" t="str">
            <v>軌道工</v>
          </cell>
          <cell r="C36" t="str">
            <v>人</v>
          </cell>
          <cell r="D36">
            <v>50000</v>
          </cell>
          <cell r="E36">
            <v>50000</v>
          </cell>
          <cell r="F36" t="str">
            <v>令和5年　公共工事設計労務単価</v>
          </cell>
        </row>
        <row r="37">
          <cell r="B37" t="str">
            <v>型枠工</v>
          </cell>
          <cell r="C37" t="str">
            <v>人</v>
          </cell>
          <cell r="D37">
            <v>27400</v>
          </cell>
          <cell r="E37">
            <v>27400</v>
          </cell>
          <cell r="F37" t="str">
            <v>令和5年　公共工事設計労務単価</v>
          </cell>
        </row>
        <row r="38">
          <cell r="B38" t="str">
            <v>大工</v>
          </cell>
          <cell r="C38" t="str">
            <v>人</v>
          </cell>
          <cell r="D38">
            <v>27700</v>
          </cell>
          <cell r="E38">
            <v>27700</v>
          </cell>
          <cell r="F38" t="str">
            <v>令和5年　公共工事設計労務単価</v>
          </cell>
        </row>
        <row r="39">
          <cell r="B39" t="str">
            <v>左官</v>
          </cell>
          <cell r="C39" t="str">
            <v>人</v>
          </cell>
          <cell r="D39">
            <v>28200</v>
          </cell>
          <cell r="E39">
            <v>28200</v>
          </cell>
          <cell r="F39" t="str">
            <v>令和5年　公共工事設計労務単価</v>
          </cell>
        </row>
        <row r="40">
          <cell r="B40" t="str">
            <v>配管工</v>
          </cell>
          <cell r="C40" t="str">
            <v>人</v>
          </cell>
          <cell r="D40">
            <v>24400</v>
          </cell>
          <cell r="E40">
            <v>24400</v>
          </cell>
          <cell r="F40" t="str">
            <v>令和5年　公共工事設計労務単価</v>
          </cell>
        </row>
        <row r="41">
          <cell r="B41" t="str">
            <v>はつり工</v>
          </cell>
          <cell r="C41" t="str">
            <v>人</v>
          </cell>
          <cell r="D41">
            <v>27300</v>
          </cell>
          <cell r="E41">
            <v>27300</v>
          </cell>
          <cell r="F41" t="str">
            <v>令和5年　公共工事設計労務単価</v>
          </cell>
        </row>
        <row r="42">
          <cell r="B42" t="str">
            <v>防水工</v>
          </cell>
          <cell r="C42" t="str">
            <v>人</v>
          </cell>
          <cell r="D42">
            <v>29600</v>
          </cell>
          <cell r="E42">
            <v>29600</v>
          </cell>
          <cell r="F42" t="str">
            <v>令和5年　公共工事設計労務単価</v>
          </cell>
        </row>
        <row r="43">
          <cell r="B43" t="str">
            <v>板金工</v>
          </cell>
          <cell r="C43" t="str">
            <v>人</v>
          </cell>
          <cell r="D43">
            <v>29700</v>
          </cell>
          <cell r="E43">
            <v>29700</v>
          </cell>
          <cell r="F43" t="str">
            <v>令和5年　公共工事設計労務単価</v>
          </cell>
        </row>
        <row r="44">
          <cell r="B44" t="str">
            <v>タイル工</v>
          </cell>
          <cell r="C44" t="str">
            <v>人</v>
          </cell>
          <cell r="D44">
            <v>21800</v>
          </cell>
          <cell r="F44" t="str">
            <v>平成31年　公共工事設計労務単価</v>
          </cell>
        </row>
        <row r="45">
          <cell r="B45" t="str">
            <v>サッシ工</v>
          </cell>
          <cell r="C45" t="str">
            <v>人</v>
          </cell>
          <cell r="D45">
            <v>28700</v>
          </cell>
          <cell r="E45">
            <v>28700</v>
          </cell>
          <cell r="F45" t="str">
            <v>令和5年　公共工事設計労務単価</v>
          </cell>
        </row>
        <row r="46">
          <cell r="B46" t="str">
            <v>屋根ふき工</v>
          </cell>
          <cell r="C46" t="str">
            <v>人</v>
          </cell>
          <cell r="E46">
            <v>0</v>
          </cell>
          <cell r="F46" t="str">
            <v>記載なし</v>
          </cell>
        </row>
        <row r="47">
          <cell r="B47" t="str">
            <v>内装工</v>
          </cell>
          <cell r="C47" t="str">
            <v>人</v>
          </cell>
          <cell r="D47">
            <v>30400</v>
          </cell>
          <cell r="E47">
            <v>30400</v>
          </cell>
          <cell r="F47" t="str">
            <v>令和5年　公共工事設計労務単価</v>
          </cell>
        </row>
        <row r="48">
          <cell r="B48" t="str">
            <v>ガラス工</v>
          </cell>
          <cell r="C48" t="str">
            <v>人</v>
          </cell>
          <cell r="D48">
            <v>28600</v>
          </cell>
          <cell r="E48">
            <v>28600</v>
          </cell>
          <cell r="F48" t="str">
            <v>令和5年　公共工事設計労務単価</v>
          </cell>
        </row>
        <row r="49">
          <cell r="B49" t="str">
            <v>建具工</v>
          </cell>
          <cell r="C49" t="str">
            <v>人</v>
          </cell>
          <cell r="D49">
            <v>24600</v>
          </cell>
          <cell r="E49">
            <v>24600</v>
          </cell>
          <cell r="F49" t="str">
            <v>令和5年　公共工事設計労務単価</v>
          </cell>
        </row>
        <row r="50">
          <cell r="B50" t="str">
            <v>ダクト工</v>
          </cell>
          <cell r="C50" t="str">
            <v>人</v>
          </cell>
          <cell r="D50">
            <v>24900</v>
          </cell>
          <cell r="E50">
            <v>24900</v>
          </cell>
          <cell r="F50" t="str">
            <v>令和5年　公共工事設計労務単価</v>
          </cell>
        </row>
        <row r="51">
          <cell r="B51" t="str">
            <v>保温工</v>
          </cell>
          <cell r="C51" t="str">
            <v>人</v>
          </cell>
          <cell r="D51">
            <v>25100</v>
          </cell>
          <cell r="E51">
            <v>25100</v>
          </cell>
          <cell r="F51" t="str">
            <v>令和5年　公共工事設計労務単価</v>
          </cell>
        </row>
        <row r="52">
          <cell r="B52" t="str">
            <v>建築ブロック工</v>
          </cell>
          <cell r="C52" t="str">
            <v>人</v>
          </cell>
          <cell r="D52">
            <v>22800</v>
          </cell>
          <cell r="F52" t="str">
            <v>平成31年　公共工事設計労務単価</v>
          </cell>
        </row>
        <row r="53">
          <cell r="B53" t="str">
            <v>設備機械工</v>
          </cell>
          <cell r="C53" t="str">
            <v>人</v>
          </cell>
          <cell r="D53">
            <v>25400</v>
          </cell>
          <cell r="E53">
            <v>25400</v>
          </cell>
          <cell r="F53" t="str">
            <v>令和5年　公共工事設計労務単価</v>
          </cell>
        </row>
        <row r="54">
          <cell r="B54" t="str">
            <v>交通誘導員　Ａ</v>
          </cell>
          <cell r="C54" t="str">
            <v>人</v>
          </cell>
          <cell r="D54">
            <v>16300</v>
          </cell>
          <cell r="E54">
            <v>16300</v>
          </cell>
          <cell r="F54" t="str">
            <v>令和5年　公共工事設計労務単価</v>
          </cell>
        </row>
        <row r="55">
          <cell r="B55" t="str">
            <v>交通誘導員　Ｂ</v>
          </cell>
          <cell r="C55" t="str">
            <v>人</v>
          </cell>
          <cell r="D55">
            <v>14200</v>
          </cell>
          <cell r="E55">
            <v>14200</v>
          </cell>
          <cell r="F55" t="str">
            <v>令和5年　公共工事設計労務単価</v>
          </cell>
        </row>
        <row r="83">
          <cell r="B83" t="str">
            <v>セメント</v>
          </cell>
          <cell r="C83" t="str">
            <v>Ｋg</v>
          </cell>
          <cell r="D83">
            <v>21</v>
          </cell>
          <cell r="E83">
            <v>21</v>
          </cell>
          <cell r="F83" t="str">
            <v>建設物価 P-80 甲府②③　普通　25Kg　と　積算資料 P-79 甲府②③　普通　25kg の平均値とする。</v>
          </cell>
        </row>
        <row r="84">
          <cell r="B84" t="str">
            <v>砂</v>
          </cell>
          <cell r="C84" t="str">
            <v>ｍ３</v>
          </cell>
          <cell r="D84">
            <v>3850</v>
          </cell>
          <cell r="E84">
            <v>3850</v>
          </cell>
          <cell r="F84" t="str">
            <v>建設物価 P-130 甲府（ｲ） 荒目 洗い　と　積算資料 P-183 甲府　小口　荒目　洗い　ｺﾝｸﾘｰﾄ用砂 の平均値とする。</v>
          </cell>
        </row>
        <row r="85">
          <cell r="B85" t="str">
            <v>砂　（細め）</v>
          </cell>
          <cell r="C85" t="str">
            <v>ｍ３</v>
          </cell>
          <cell r="D85">
            <v>3850</v>
          </cell>
          <cell r="E85">
            <v>3850</v>
          </cell>
          <cell r="F85" t="str">
            <v>建設物価 P-130 甲府（ｲ） 荒目 洗い　と　積算資料 P-183 甲府　小口　荒目　洗い　ｺﾝｸﾘｰﾄ用砂 の平均値とする。</v>
          </cell>
        </row>
        <row r="86">
          <cell r="B86" t="str">
            <v>砂利</v>
          </cell>
          <cell r="C86" t="str">
            <v>ｍ３</v>
          </cell>
          <cell r="D86">
            <v>3650</v>
          </cell>
          <cell r="E86">
            <v>3650</v>
          </cell>
          <cell r="F86" t="str">
            <v>建設物価 P-130 甲府（ｲ） 25mm以下　と　積算資料 P-183 甲府　小口　25mm以下  の平均値とする。</v>
          </cell>
        </row>
        <row r="87">
          <cell r="B87" t="str">
            <v>防水剤</v>
          </cell>
          <cell r="C87" t="str">
            <v>Ｋg</v>
          </cell>
          <cell r="D87">
            <v>640</v>
          </cell>
          <cell r="E87">
            <v>640</v>
          </cell>
          <cell r="F87" t="str">
            <v>建設物価 P-120 全①②　ｱﾙﾌｧｰｿﾞﾙ4　と　積算資料 P-201 全①②　ｱﾙﾌｧｰｿﾞﾙ4 の平均値とする。</v>
          </cell>
        </row>
        <row r="88">
          <cell r="B88" t="str">
            <v>コンクリート　21K 18cm</v>
          </cell>
          <cell r="C88" t="str">
            <v>ｍ３</v>
          </cell>
          <cell r="D88">
            <v>16300</v>
          </cell>
          <cell r="E88">
            <v>16300</v>
          </cell>
          <cell r="F88" t="str">
            <v>建設物価 P-92 甲府①②　21Kｽﾗﾝﾌﾟ18　　と　積算資料 P-100 甲府①②（ｲ）　21Kｽﾗﾝﾌﾟ18　 の平均値とする。</v>
          </cell>
        </row>
        <row r="89">
          <cell r="B89" t="str">
            <v>コンクリート　18K 12cm</v>
          </cell>
          <cell r="C89" t="str">
            <v>ｍ３</v>
          </cell>
          <cell r="D89">
            <v>15800</v>
          </cell>
          <cell r="E89">
            <v>15800</v>
          </cell>
          <cell r="F89" t="str">
            <v>建設物価 P-92 甲府①②　18Kｽﾗﾝﾌﾟ12　　と　積算資料 P-100 甲府①②（ｲ）　18Kｽﾗﾝﾌﾟ12　 の平均値とする。</v>
          </cell>
        </row>
        <row r="91">
          <cell r="B91" t="str">
            <v>鉄筋　D10  D13</v>
          </cell>
          <cell r="C91" t="str">
            <v>t</v>
          </cell>
          <cell r="D91">
            <v>128000</v>
          </cell>
          <cell r="E91">
            <v>128000</v>
          </cell>
          <cell r="F91" t="str">
            <v>建設物価 P-16 甲府③　D-10-13平均　小口　と　積算資料 P-20 甲府③　D-10-13平均　小口 の平均値とする。</v>
          </cell>
        </row>
        <row r="92">
          <cell r="B92" t="str">
            <v>結束線</v>
          </cell>
          <cell r="C92" t="str">
            <v>Ｋg</v>
          </cell>
          <cell r="D92">
            <v>260</v>
          </cell>
          <cell r="E92">
            <v>260</v>
          </cell>
          <cell r="F92" t="str">
            <v>建設物価 P-56 関東③　0.8mm　なまし鉄線　と　積算資料 P-52 関東③　0.8mm　なまし鉄線 の平均値とする。</v>
          </cell>
        </row>
        <row r="93">
          <cell r="B93" t="str">
            <v>鉄線</v>
          </cell>
          <cell r="C93" t="str">
            <v>Ｋg</v>
          </cell>
          <cell r="D93">
            <v>193</v>
          </cell>
          <cell r="E93">
            <v>193</v>
          </cell>
          <cell r="F93" t="str">
            <v>建設物価 P-56 関東③　4mm　なまし鉄線　と　積算資料 P-52 関東③　4mm　なまし鉄線 の平均値とする。</v>
          </cell>
        </row>
        <row r="94">
          <cell r="B94" t="str">
            <v>くぎ金物</v>
          </cell>
          <cell r="C94" t="str">
            <v>Ｋg</v>
          </cell>
          <cell r="D94">
            <v>408</v>
          </cell>
          <cell r="E94">
            <v>408</v>
          </cell>
          <cell r="F94" t="str">
            <v>建設物価 P-59 関東②　ｺﾝｸﾘｰﾄ用　#12×25　と　積算資料 P-53 全国②　ｺﾝｸﾘｰﾄくぎ　#12×25 の平均値とする。</v>
          </cell>
        </row>
        <row r="95">
          <cell r="B95" t="str">
            <v>合板（厚さ12ｍｍ）ﾗﾜﾝ</v>
          </cell>
          <cell r="C95" t="str">
            <v>ｍ２</v>
          </cell>
          <cell r="D95">
            <v>1293</v>
          </cell>
          <cell r="E95">
            <v>1293</v>
          </cell>
          <cell r="F95" t="str">
            <v>建設物価 P-175 甲府③　 /1.62㎡  輸入品　と　積算資料 P-217 甲府②　無塗装品　ﾗﾜﾝ　/1.62㎡(幅×長） の平均値とする。</v>
          </cell>
        </row>
        <row r="96">
          <cell r="B96" t="str">
            <v>さん材</v>
          </cell>
          <cell r="C96" t="str">
            <v>ｍ３</v>
          </cell>
          <cell r="D96">
            <v>73720</v>
          </cell>
          <cell r="E96">
            <v>73720</v>
          </cell>
          <cell r="F96" t="str">
            <v>建設物価 P-154 甲府②　ｴｿﾞ松・ﾄﾄﾞ松　と　積算資料 P-235 甲府②　ｴｿﾞ松  3.8m×2.4cm×4.8cm／本 の平均値とする。</v>
          </cell>
        </row>
        <row r="97">
          <cell r="B97" t="str">
            <v>角材</v>
          </cell>
          <cell r="C97" t="str">
            <v>ｍ３</v>
          </cell>
          <cell r="D97">
            <v>50000</v>
          </cell>
          <cell r="E97">
            <v>50000</v>
          </cell>
          <cell r="F97" t="str">
            <v>建設物価 P-154 甲府②　杉　と　積算資料 P-235 甲府②　杉　4.0m×10cm×10cm/m3 の平均値とする。</v>
          </cell>
        </row>
        <row r="98">
          <cell r="B98" t="str">
            <v>はく離剤</v>
          </cell>
          <cell r="C98" t="str">
            <v>L</v>
          </cell>
          <cell r="D98">
            <v>541</v>
          </cell>
          <cell r="E98">
            <v>541</v>
          </cell>
          <cell r="F98" t="str">
            <v>建設物価 P-179 全② ﾏｼﾞｯｸｺｰﾄＣ　 18L　と　積算資料 P-228 全①② ﾏｼﾞｯｸｺｰﾄＣ　 の平均値とする。</v>
          </cell>
        </row>
        <row r="99">
          <cell r="B99" t="str">
            <v>足掛け金物</v>
          </cell>
          <cell r="C99" t="str">
            <v>個</v>
          </cell>
          <cell r="D99">
            <v>2200</v>
          </cell>
          <cell r="E99">
            <v>2200</v>
          </cell>
          <cell r="F99" t="str">
            <v>建設物価 P-324 関東②　150×22Ф鋼製　現場打用　　と　積算資料 P-461 全国②　RC40 L-300 22Ф現場打用　 の平均値とする。</v>
          </cell>
        </row>
        <row r="101">
          <cell r="B101" t="str">
            <v>バックホウ　０．１ｍ３</v>
          </cell>
          <cell r="C101" t="str">
            <v>日</v>
          </cell>
          <cell r="D101">
            <v>6050</v>
          </cell>
          <cell r="E101">
            <v>6050</v>
          </cell>
          <cell r="F101" t="str">
            <v>建設物価 P-801 関東①　0.13　ﾊﾞｯｸﾎｳ　　と　積算資料 P-279 関東①　0.13　ﾊﾞｯｸﾎｳ　 の平均値とする。</v>
          </cell>
        </row>
        <row r="102">
          <cell r="B102" t="str">
            <v>バックホウ　０．２ｍ３</v>
          </cell>
          <cell r="C102" t="str">
            <v>日</v>
          </cell>
          <cell r="D102">
            <v>7650</v>
          </cell>
          <cell r="E102">
            <v>7650</v>
          </cell>
          <cell r="F102" t="str">
            <v>建設物価 P-801 関東①　0.28　ﾊﾞｯｸﾎｳ　　と　積算資料 P-279 関東①　0.28　ﾊﾞｯｸﾎｳ　 の平均値とする。</v>
          </cell>
        </row>
        <row r="103">
          <cell r="B103" t="str">
            <v>バックホウ　０．３５ｍ３</v>
          </cell>
          <cell r="C103" t="str">
            <v>日</v>
          </cell>
          <cell r="D103">
            <v>8350</v>
          </cell>
          <cell r="E103">
            <v>8350</v>
          </cell>
          <cell r="F103" t="str">
            <v>建設物価 P-801 関東①　0.45　ﾊﾞｯｸﾎｳ　　と　積算資料 P-279 関東①　0.45　ﾊﾞｯｸﾎｳ　 の平均値とする。</v>
          </cell>
        </row>
        <row r="104">
          <cell r="B104" t="str">
            <v>バックホウ　０．５ｍ３</v>
          </cell>
          <cell r="C104" t="str">
            <v>日</v>
          </cell>
          <cell r="D104">
            <v>9500</v>
          </cell>
          <cell r="E104">
            <v>9500</v>
          </cell>
          <cell r="F104" t="str">
            <v>建設物価 P-801 関東①　0.5　ﾊﾞｯｸﾎｳ　　と　積算資料 P-279 関東①　0.5　ﾊﾞｯｸﾎｳ　 の平均値とする。</v>
          </cell>
        </row>
        <row r="105">
          <cell r="B105" t="str">
            <v>バックホウ　０．８ｍ３</v>
          </cell>
          <cell r="C105" t="str">
            <v>日</v>
          </cell>
          <cell r="D105">
            <v>13600</v>
          </cell>
          <cell r="E105">
            <v>13600</v>
          </cell>
          <cell r="F105" t="str">
            <v>建設物価 P-801 関東①　0.8　ﾊﾞｯｸﾎｳ　　と　積算資料 P-279 関東①　0.8　ﾊﾞｯｸﾎｳ　 の平均値とする。</v>
          </cell>
        </row>
        <row r="106">
          <cell r="B106" t="str">
            <v>タンパ</v>
          </cell>
          <cell r="C106" t="str">
            <v>日</v>
          </cell>
          <cell r="D106">
            <v>730</v>
          </cell>
          <cell r="E106">
            <v>730</v>
          </cell>
          <cell r="F106" t="str">
            <v>建設物価 P-805 関東① ﾗﾝﾏｰ　重量60～80Kg　　と　積算資料 P-282 関東① ﾗﾝﾏｰ　重量60～80Kg　 の平均値とする。</v>
          </cell>
        </row>
        <row r="107">
          <cell r="B107" t="str">
            <v>ダンプトラック　2t</v>
          </cell>
          <cell r="C107" t="str">
            <v>日</v>
          </cell>
          <cell r="D107">
            <v>4900</v>
          </cell>
          <cell r="E107">
            <v>4900</v>
          </cell>
          <cell r="F107" t="str">
            <v>建設物価 P-802 関東① ﾀﾞﾝﾌﾟﾄﾗｯｸ　2t車　と　積算資料 P-280 関東① ﾀﾞﾝﾌﾟﾄﾗｯｸ　2t車 の平均値とする。</v>
          </cell>
        </row>
        <row r="108">
          <cell r="B108" t="str">
            <v>ダンプトラック　4t</v>
          </cell>
          <cell r="C108" t="str">
            <v>日</v>
          </cell>
          <cell r="D108">
            <v>8600</v>
          </cell>
          <cell r="E108">
            <v>8600</v>
          </cell>
          <cell r="F108" t="str">
            <v>建設物価 P-802 関東① ﾀﾞﾝﾌﾟﾄﾗｯｸ　4t車　と　積算資料 P-280 関東① ﾀﾞﾝﾌﾟﾄﾗｯｸ　4t車 の平均値とする。</v>
          </cell>
        </row>
        <row r="109">
          <cell r="B109" t="str">
            <v>ダンプトラック　10t</v>
          </cell>
          <cell r="C109" t="str">
            <v>日</v>
          </cell>
          <cell r="D109">
            <v>0</v>
          </cell>
          <cell r="E109">
            <v>0</v>
          </cell>
          <cell r="F109" t="str">
            <v xml:space="preserve">積算資料 P- </v>
          </cell>
        </row>
        <row r="110">
          <cell r="B110" t="str">
            <v>燃料費（軽油）</v>
          </cell>
          <cell r="C110" t="str">
            <v>L</v>
          </cell>
          <cell r="D110">
            <v>137</v>
          </cell>
          <cell r="E110">
            <v>137</v>
          </cell>
          <cell r="F110" t="str">
            <v>建設物価 P-788 甲府②　L　軽油　ｽﾀﾝﾄﾞ　と　積算資料 P-259 甲府②　L　軽油　ｽﾀﾝﾄﾞ の平均値とする。</v>
          </cell>
        </row>
        <row r="111">
          <cell r="B111" t="str">
            <v>燃料費（ｶﾞｿﾘﾝ）</v>
          </cell>
          <cell r="C111" t="str">
            <v>L</v>
          </cell>
          <cell r="D111">
            <v>153</v>
          </cell>
          <cell r="E111">
            <v>153</v>
          </cell>
          <cell r="F111" t="str">
            <v>建設物価 P-788 甲府②　ﾚｷﾞｭﾗｰ　ｽﾀﾝﾄﾞ　と　積算資料 P-259 甲府②　ﾚｷﾞｭﾗｰ　ｽﾀﾝﾄﾞ の平均値とする。</v>
          </cell>
        </row>
        <row r="112">
          <cell r="B112" t="str">
            <v>トラッククレーン作業料金　4.9t</v>
          </cell>
          <cell r="C112" t="str">
            <v>日</v>
          </cell>
          <cell r="D112">
            <v>39000</v>
          </cell>
          <cell r="E112">
            <v>39000</v>
          </cell>
          <cell r="F112" t="str">
            <v>建設物価 P-809 関東①　4.9tｵﾍﾟﾚｰﾀｰ付　と　積算資料 P-285 関東①　4.9tｵﾍﾟﾚｰﾀｰ付 の平均値とする。</v>
          </cell>
        </row>
        <row r="113">
          <cell r="B113" t="str">
            <v>ラフテレーンクレーン作業料金　16t</v>
          </cell>
          <cell r="C113" t="str">
            <v>日</v>
          </cell>
          <cell r="D113">
            <v>46500</v>
          </cell>
          <cell r="E113">
            <v>46500</v>
          </cell>
          <cell r="F113" t="str">
            <v>建設物価 P-809 関東①　 16tｵﾍﾟﾚｰﾀｰ付　と　積算資料 P-285 関東①　16tｵﾍﾟﾚｰﾀｰ付 の平均値とする。</v>
          </cell>
        </row>
        <row r="114">
          <cell r="B114" t="str">
            <v>油圧ｼﾞｬｯｷ損料</v>
          </cell>
          <cell r="C114" t="str">
            <v>日</v>
          </cell>
          <cell r="D114">
            <v>1050</v>
          </cell>
          <cell r="E114">
            <v>1050</v>
          </cell>
          <cell r="F114" t="str">
            <v>建設物価 P-807 関東①　50t　ｼﾞｬｰﾅﾙｼﾞｬｯｷ　と　積算資料 P-284 関東①　50t　油圧ｼﾞｬｯｷ の平均値とする。</v>
          </cell>
        </row>
        <row r="115">
          <cell r="B115" t="str">
            <v>コロ　（SGP　100A×2ｍ）</v>
          </cell>
          <cell r="C115" t="str">
            <v>ｍ</v>
          </cell>
          <cell r="D115">
            <v>2936</v>
          </cell>
          <cell r="E115">
            <v>2936</v>
          </cell>
          <cell r="F115" t="str">
            <v>建設物価 P-654 甲府③　小口　/5.5m黒ねじ無し 100A　と　積算資料 P-770 関東③　小口　/5.5m黒ねじ無し 100A の平均値とする。</v>
          </cell>
        </row>
        <row r="116">
          <cell r="B116" t="str">
            <v>道板</v>
          </cell>
          <cell r="C116" t="str">
            <v>ｍ３</v>
          </cell>
          <cell r="D116">
            <v>70500</v>
          </cell>
          <cell r="E116">
            <v>70500</v>
          </cell>
          <cell r="F116" t="str">
            <v>建設物価 P-155 甲府②　杉　4.0m×3.6cm×20cm　と　積算資料 P-235 甲府②　杉　4.0m×3.6cm×21cm　足場板 の平均値とする。</v>
          </cell>
        </row>
        <row r="118">
          <cell r="B118" t="str">
            <v>ビニールテープ　0.2mm×100W×15m</v>
          </cell>
          <cell r="C118" t="str">
            <v>㎡</v>
          </cell>
          <cell r="D118">
            <v>210</v>
          </cell>
          <cell r="E118">
            <v>210</v>
          </cell>
          <cell r="F118" t="str">
            <v>建設物価 P-715 全国② （不粘着、艶） ｍ単価　と　積算資料 P-860 関東② （不粘着、半艶状） ｍ単価 の平均値とする。</v>
          </cell>
        </row>
        <row r="119">
          <cell r="B119" t="str">
            <v>ステンレス鋼板　SUS304　No2　B</v>
          </cell>
          <cell r="C119" t="str">
            <v>㎡</v>
          </cell>
          <cell r="D119">
            <v>5506</v>
          </cell>
          <cell r="E119">
            <v>5506</v>
          </cell>
          <cell r="F119" t="str">
            <v>建設物価 P-51 東京②1.0×1,000×2,000（15.9Kg／枚）　と　積算資料 P-48 関東②1.0×1,000×2,000（15.9Kg／枚） の平均値とする。</v>
          </cell>
        </row>
        <row r="123">
          <cell r="B123" t="str">
            <v>コンクリート金コテ押え</v>
          </cell>
          <cell r="C123" t="str">
            <v>ｍ２</v>
          </cell>
          <cell r="D123">
            <v>650</v>
          </cell>
          <cell r="E123">
            <v>650</v>
          </cell>
          <cell r="F123" t="str">
            <v>建築ｺｽﾄ情報 P-22　東京　ｺﾝｸﾘｰﾄ直仕上　と　建築施工単価 P-28 　 東京　ｺﾝｸﾘｰﾄ直仕上 の平均値とする。</v>
          </cell>
        </row>
        <row r="124">
          <cell r="B124" t="str">
            <v>床付け</v>
          </cell>
          <cell r="C124" t="str">
            <v>ｍ２</v>
          </cell>
          <cell r="D124">
            <v>320</v>
          </cell>
          <cell r="E124">
            <v>320</v>
          </cell>
          <cell r="F124" t="str">
            <v>建築ｺｽﾄ情報 P-2　東京　総堀　つぼ、布掘　深2.5m程度　と　建築施工単価 P-8  　 東京 の平均値とする。</v>
          </cell>
        </row>
        <row r="125">
          <cell r="B125" t="str">
            <v>割栗地業</v>
          </cell>
          <cell r="C125" t="str">
            <v>ｍ３</v>
          </cell>
          <cell r="D125">
            <v>7950</v>
          </cell>
          <cell r="E125">
            <v>7950</v>
          </cell>
          <cell r="F125" t="str">
            <v>建築ｺｽﾄ情報 P-156　東京　基礎下 厚100～150　と　建築施工単価 P-184　 東京　基礎・地中梁　厚100～150 の平均値とする。</v>
          </cell>
        </row>
        <row r="126">
          <cell r="B126" t="str">
            <v>砂  埋め戻し用</v>
          </cell>
          <cell r="C126" t="str">
            <v>ｍ３</v>
          </cell>
          <cell r="D126">
            <v>2650</v>
          </cell>
          <cell r="E126">
            <v>2650</v>
          </cell>
          <cell r="F126" t="str">
            <v>建設物価 P-130 甲府①②　と　積算資料 P-183 甲府①② の平均値とする。</v>
          </cell>
        </row>
        <row r="127">
          <cell r="B127" t="str">
            <v>砂  クッション用</v>
          </cell>
          <cell r="C127" t="str">
            <v>ｍ３</v>
          </cell>
          <cell r="D127">
            <v>2850</v>
          </cell>
          <cell r="E127">
            <v>2850</v>
          </cell>
          <cell r="F127" t="str">
            <v>建設物価 P-130 甲府①②　と　積算資料 P-183 甲府①② の平均値とする。</v>
          </cell>
        </row>
        <row r="128">
          <cell r="B128" t="str">
            <v>砂利</v>
          </cell>
          <cell r="C128" t="str">
            <v>ｍ３</v>
          </cell>
          <cell r="D128">
            <v>3850</v>
          </cell>
          <cell r="E128">
            <v>3850</v>
          </cell>
          <cell r="F128" t="str">
            <v>建設物価 P-130 甲府①②（ｲ）　と　積算資料 P-183 甲府①②　小口 の平均値とする。</v>
          </cell>
        </row>
        <row r="129">
          <cell r="B129" t="str">
            <v>クラッシャー  0-40</v>
          </cell>
          <cell r="C129" t="str">
            <v>ｍ３</v>
          </cell>
          <cell r="D129">
            <v>3380</v>
          </cell>
          <cell r="E129">
            <v>3380</v>
          </cell>
          <cell r="F129" t="str">
            <v>建設物価 P-130 甲府①②　と　積算資料 P-183 甲府①②　小口 の平均値とする。</v>
          </cell>
        </row>
        <row r="130">
          <cell r="B130" t="str">
            <v>切込砕石     0-40</v>
          </cell>
          <cell r="C130" t="str">
            <v>ｍ３</v>
          </cell>
          <cell r="D130">
            <v>3650</v>
          </cell>
          <cell r="E130">
            <v>3650</v>
          </cell>
          <cell r="F130" t="str">
            <v>建設物価 P-130 甲府①②　と　積算資料 P-183 甲府①②　小口 の平均値とする。</v>
          </cell>
        </row>
        <row r="131">
          <cell r="B131" t="str">
            <v>残土処分    場外</v>
          </cell>
          <cell r="C131" t="str">
            <v>ｍ３</v>
          </cell>
          <cell r="D131">
            <v>15730</v>
          </cell>
          <cell r="E131">
            <v>15730</v>
          </cell>
          <cell r="F131" t="str">
            <v>処分:県土整備部実施設計単価 令和5年1月  2980/m3   
運搬:建設物価P904　2t車　15000円/台→15000÷2×1.7＝12,750円/m3</v>
          </cell>
        </row>
        <row r="132">
          <cell r="B132" t="str">
            <v>残土処分　機械    場内</v>
          </cell>
          <cell r="C132" t="str">
            <v>ｍ３</v>
          </cell>
          <cell r="D132">
            <v>900</v>
          </cell>
          <cell r="E132">
            <v>900</v>
          </cell>
          <cell r="F132" t="str">
            <v>建築ｺｽﾄ情報 P-126　東京　場内敷きならし　と　建築施工単価 P-154 東京 構内地均し 機械 の平均値とする。</v>
          </cell>
        </row>
        <row r="133">
          <cell r="B133" t="str">
            <v>機械運搬費</v>
          </cell>
          <cell r="C133" t="str">
            <v>往復</v>
          </cell>
          <cell r="D133">
            <v>76500</v>
          </cell>
          <cell r="E133">
            <v>76500</v>
          </cell>
          <cell r="F133" t="str">
            <v>建築ｺｽﾄ情報 P-2　東京　片道30Km以内 ﾊﾞｯｸﾎｳ　と　建築施工単価 P-8　東京　片道30Km以内 ﾊﾞｯｸﾎｳ の平均値とする。</v>
          </cell>
        </row>
        <row r="135">
          <cell r="B135" t="str">
            <v>リップ溝  100*50*20*2.3</v>
          </cell>
          <cell r="C135" t="str">
            <v>t</v>
          </cell>
          <cell r="D135">
            <v>89100</v>
          </cell>
          <cell r="E135">
            <v>89100</v>
          </cell>
          <cell r="F135" t="str">
            <v>建設物価 P-36 東京③　と　積算資料 P-37 甲府③ の平均値とする。</v>
          </cell>
        </row>
        <row r="136">
          <cell r="B136" t="str">
            <v>軽量H形鋼 150*75*3.2*4.5</v>
          </cell>
          <cell r="C136" t="str">
            <v>t</v>
          </cell>
          <cell r="D136">
            <v>103000</v>
          </cell>
          <cell r="E136">
            <v>103000</v>
          </cell>
          <cell r="F136" t="str">
            <v>建設物価 P-37 東京③　と　積算資料 P-38 東京③ の平均値とする。</v>
          </cell>
        </row>
        <row r="137">
          <cell r="D137">
            <v>0</v>
          </cell>
          <cell r="E137">
            <v>0</v>
          </cell>
        </row>
        <row r="138">
          <cell r="D138">
            <v>0</v>
          </cell>
          <cell r="E138">
            <v>0</v>
          </cell>
        </row>
        <row r="139">
          <cell r="D139">
            <v>0</v>
          </cell>
          <cell r="E139">
            <v>0</v>
          </cell>
        </row>
        <row r="140">
          <cell r="D140">
            <v>0</v>
          </cell>
          <cell r="E140">
            <v>0</v>
          </cell>
        </row>
        <row r="141">
          <cell r="B141" t="str">
            <v>車道部アスファルト舗装</v>
          </cell>
          <cell r="C141" t="str">
            <v>ｍ２</v>
          </cell>
          <cell r="D141">
            <v>5600</v>
          </cell>
          <cell r="E141">
            <v>5600</v>
          </cell>
          <cell r="F141" t="str">
            <v>建築ｺｽﾄ情報 P-402　東京　A-5-15再生 100㎡</v>
          </cell>
        </row>
        <row r="142">
          <cell r="B142" t="str">
            <v>車道部アスファルト舗装</v>
          </cell>
          <cell r="C142" t="str">
            <v>ｍ２</v>
          </cell>
          <cell r="D142">
            <v>3900</v>
          </cell>
          <cell r="E142">
            <v>3900</v>
          </cell>
          <cell r="F142" t="str">
            <v>建築ｺｽﾄ情報 P-402　東京　A-5-15再生 500㎡</v>
          </cell>
        </row>
        <row r="143">
          <cell r="B143" t="str">
            <v>歩道部アスファルト舗装</v>
          </cell>
          <cell r="C143" t="str">
            <v>ｍ２</v>
          </cell>
          <cell r="D143">
            <v>3300</v>
          </cell>
          <cell r="E143">
            <v>3300</v>
          </cell>
          <cell r="F143" t="str">
            <v>建築ｺｽﾄ情報 P-402　東京　A-3-10新 500㎡</v>
          </cell>
        </row>
        <row r="144">
          <cell r="B144" t="str">
            <v>歩道部アスファルト舗装</v>
          </cell>
          <cell r="C144" t="str">
            <v>ｍ２</v>
          </cell>
          <cell r="D144">
            <v>2800</v>
          </cell>
          <cell r="E144">
            <v>2800</v>
          </cell>
          <cell r="F144" t="str">
            <v>建築ｺｽﾄ情報 P-402　東京　A-3-10再生 500㎡</v>
          </cell>
        </row>
        <row r="145">
          <cell r="B145" t="str">
            <v>アスファルトカッター</v>
          </cell>
          <cell r="C145" t="str">
            <v>m</v>
          </cell>
          <cell r="D145">
            <v>0</v>
          </cell>
          <cell r="E145">
            <v>0</v>
          </cell>
          <cell r="F145" t="str">
            <v xml:space="preserve">積算資料 P- </v>
          </cell>
        </row>
        <row r="146">
          <cell r="B146" t="str">
            <v>コンクリートカッター</v>
          </cell>
          <cell r="C146" t="str">
            <v>m</v>
          </cell>
          <cell r="D146">
            <v>0</v>
          </cell>
          <cell r="E146">
            <v>0</v>
          </cell>
          <cell r="F146" t="str">
            <v xml:space="preserve">積算資料 P- </v>
          </cell>
        </row>
        <row r="147">
          <cell r="B147" t="str">
            <v>配管用鉄骨架台　溶融亜鉛ﾒｯｷ仕上げ　5kg以下</v>
          </cell>
          <cell r="C147" t="str">
            <v>ｋｇ</v>
          </cell>
          <cell r="D147">
            <v>0</v>
          </cell>
          <cell r="E147">
            <v>0</v>
          </cell>
          <cell r="F147">
            <v>0</v>
          </cell>
        </row>
        <row r="148">
          <cell r="B148" t="str">
            <v>配管用鉄骨架台　溶融亜鉛ﾒｯｷ仕上げ　15kg以下</v>
          </cell>
          <cell r="C148" t="str">
            <v>ｋｇ</v>
          </cell>
          <cell r="D148">
            <v>0</v>
          </cell>
          <cell r="E148">
            <v>0</v>
          </cell>
          <cell r="F148">
            <v>0</v>
          </cell>
        </row>
        <row r="149">
          <cell r="B149" t="str">
            <v>配管用鉄骨架台　溶融亜鉛ﾒｯｷ仕上げ　20kg以下</v>
          </cell>
          <cell r="C149" t="str">
            <v>ｋｇ</v>
          </cell>
          <cell r="D149">
            <v>1600</v>
          </cell>
          <cell r="E149">
            <v>1600</v>
          </cell>
          <cell r="F149">
            <v>0</v>
          </cell>
        </row>
        <row r="151">
          <cell r="B151" t="str">
            <v>配管用鉄骨架台　SUS304製　5kg以下</v>
          </cell>
          <cell r="C151" t="str">
            <v>ｋｇ</v>
          </cell>
          <cell r="D151">
            <v>0</v>
          </cell>
          <cell r="E151">
            <v>0</v>
          </cell>
          <cell r="F151">
            <v>0</v>
          </cell>
        </row>
        <row r="152">
          <cell r="B152" t="str">
            <v>配管用鉄骨架台　SUS304製　15kg以下</v>
          </cell>
          <cell r="C152" t="str">
            <v>ｋｇ</v>
          </cell>
          <cell r="D152">
            <v>0</v>
          </cell>
          <cell r="E152">
            <v>0</v>
          </cell>
          <cell r="F152">
            <v>0</v>
          </cell>
        </row>
        <row r="153">
          <cell r="B153" t="str">
            <v>コンクリート解体</v>
          </cell>
          <cell r="C153" t="str">
            <v>ｍ３</v>
          </cell>
          <cell r="D153">
            <v>36400</v>
          </cell>
          <cell r="E153">
            <v>36400</v>
          </cell>
          <cell r="F153" t="str">
            <v>建築コスト情報 P-420　東京　RC.SRC.S造　建物基礎解体　ﾊﾝﾄﾞﾌﾞﾚｰｶｰ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indexed="43"/>
  </sheetPr>
  <dimension ref="A1:K120"/>
  <sheetViews>
    <sheetView showZeros="0" tabSelected="1" zoomScale="85" zoomScaleNormal="85" workbookViewId="0">
      <selection activeCell="G16" sqref="G16:I16"/>
    </sheetView>
  </sheetViews>
  <sheetFormatPr defaultColWidth="9" defaultRowHeight="13.5"/>
  <cols>
    <col min="1" max="1" width="12.625" style="59" customWidth="1"/>
    <col min="2" max="2" width="11.5" style="59" customWidth="1"/>
    <col min="3" max="8" width="15.625" style="59" customWidth="1"/>
    <col min="9" max="9" width="15.75" style="59" customWidth="1"/>
    <col min="10" max="16384" width="9" style="59"/>
  </cols>
  <sheetData>
    <row r="1" spans="1:10" ht="30" customHeight="1" thickBot="1">
      <c r="A1" s="56" t="s">
        <v>13</v>
      </c>
      <c r="B1" s="57"/>
      <c r="C1" s="57"/>
      <c r="D1" s="57"/>
      <c r="E1" s="57"/>
      <c r="F1" s="57"/>
      <c r="G1" s="57"/>
      <c r="H1" s="57"/>
      <c r="I1" s="110">
        <v>21</v>
      </c>
      <c r="J1" s="58"/>
    </row>
    <row r="2" spans="1:10" ht="55.5" customHeight="1">
      <c r="A2" s="238"/>
      <c r="B2" s="239"/>
      <c r="C2" s="60"/>
      <c r="D2" s="60"/>
      <c r="E2" s="60"/>
      <c r="F2" s="60"/>
      <c r="G2" s="60"/>
      <c r="H2" s="61"/>
      <c r="I2" s="109" t="s">
        <v>297</v>
      </c>
    </row>
    <row r="3" spans="1:10" ht="57" customHeight="1">
      <c r="A3" s="240" t="s">
        <v>298</v>
      </c>
      <c r="B3" s="241"/>
      <c r="C3" s="241"/>
      <c r="D3" s="241"/>
      <c r="E3" s="241"/>
      <c r="F3" s="241"/>
      <c r="G3" s="241"/>
      <c r="H3" s="241"/>
      <c r="I3" s="242"/>
    </row>
    <row r="4" spans="1:10" ht="57" customHeight="1">
      <c r="A4" s="62"/>
      <c r="B4" s="243" t="e">
        <f>SUM(鑑!G39)</f>
        <v>#REF!</v>
      </c>
      <c r="C4" s="243"/>
      <c r="D4" s="243"/>
      <c r="E4" s="243"/>
      <c r="F4" s="63"/>
      <c r="G4" s="64"/>
      <c r="I4" s="65"/>
    </row>
    <row r="5" spans="1:10" ht="27" customHeight="1">
      <c r="A5" s="62"/>
      <c r="I5" s="65"/>
    </row>
    <row r="6" spans="1:10" ht="27" customHeight="1">
      <c r="A6" s="66" t="s">
        <v>14</v>
      </c>
      <c r="B6" s="77" t="s">
        <v>34</v>
      </c>
      <c r="C6" s="78"/>
      <c r="D6" s="78"/>
      <c r="E6" s="78"/>
      <c r="F6" s="67"/>
      <c r="G6" s="78"/>
      <c r="H6" s="78"/>
      <c r="I6" s="106"/>
    </row>
    <row r="7" spans="1:10" ht="27" customHeight="1">
      <c r="A7" s="66" t="s">
        <v>27</v>
      </c>
      <c r="B7" s="104" t="s">
        <v>302</v>
      </c>
      <c r="C7" s="105"/>
      <c r="D7" s="78"/>
      <c r="E7" s="105"/>
      <c r="F7" s="68"/>
      <c r="G7" s="78"/>
      <c r="H7" s="78"/>
      <c r="I7" s="106"/>
    </row>
    <row r="8" spans="1:10" ht="27" customHeight="1">
      <c r="A8" s="66"/>
      <c r="B8" s="77" t="s">
        <v>303</v>
      </c>
      <c r="C8" s="78"/>
      <c r="D8" s="78"/>
      <c r="E8" s="78"/>
      <c r="F8" s="68"/>
      <c r="G8" s="78"/>
      <c r="H8" s="78"/>
      <c r="I8" s="106"/>
    </row>
    <row r="9" spans="1:10" ht="27" customHeight="1">
      <c r="A9" s="66"/>
      <c r="B9" s="77"/>
      <c r="C9" s="78"/>
      <c r="D9" s="78"/>
      <c r="E9" s="78"/>
      <c r="F9" s="68"/>
      <c r="G9" s="95"/>
      <c r="H9" s="78"/>
      <c r="I9" s="106"/>
    </row>
    <row r="10" spans="1:10" ht="27" customHeight="1">
      <c r="A10" s="66"/>
      <c r="B10" s="104"/>
      <c r="C10" s="78"/>
      <c r="D10" s="78"/>
      <c r="E10" s="78"/>
      <c r="F10" s="68"/>
      <c r="G10" s="95"/>
      <c r="H10" s="107"/>
      <c r="I10" s="108"/>
    </row>
    <row r="11" spans="1:10" ht="27" customHeight="1">
      <c r="A11" s="66"/>
      <c r="B11" s="77"/>
      <c r="C11" s="105"/>
      <c r="D11" s="78"/>
      <c r="E11" s="78"/>
      <c r="F11" s="68"/>
      <c r="G11" s="95"/>
      <c r="H11" s="107"/>
      <c r="I11" s="108"/>
    </row>
    <row r="12" spans="1:10" ht="27" customHeight="1">
      <c r="A12" s="66"/>
      <c r="B12" s="77"/>
      <c r="C12" s="78"/>
      <c r="D12" s="78"/>
      <c r="E12" s="78"/>
      <c r="F12" s="68"/>
      <c r="G12" s="95"/>
      <c r="H12" s="95"/>
      <c r="I12" s="98"/>
    </row>
    <row r="13" spans="1:10" ht="27" customHeight="1">
      <c r="A13" s="66"/>
      <c r="B13" s="77"/>
      <c r="C13" s="78"/>
      <c r="D13" s="78"/>
      <c r="E13" s="78"/>
      <c r="F13" s="68"/>
      <c r="G13" s="95"/>
      <c r="H13" s="95"/>
      <c r="I13" s="98"/>
    </row>
    <row r="14" spans="1:10" ht="27" customHeight="1">
      <c r="A14" s="66"/>
      <c r="B14" s="94"/>
      <c r="C14" s="95"/>
      <c r="D14" s="95"/>
      <c r="E14" s="95"/>
      <c r="F14" s="68"/>
      <c r="G14" s="95"/>
      <c r="H14" s="95"/>
      <c r="I14" s="98"/>
    </row>
    <row r="15" spans="1:10" ht="27" customHeight="1">
      <c r="A15" s="66"/>
      <c r="B15" s="77"/>
      <c r="C15" s="78"/>
      <c r="D15" s="78"/>
      <c r="E15" s="78"/>
      <c r="F15" s="68"/>
      <c r="G15" s="95"/>
      <c r="H15" s="95"/>
      <c r="I15" s="97"/>
    </row>
    <row r="16" spans="1:10" ht="27" customHeight="1" thickBot="1">
      <c r="A16" s="69"/>
      <c r="B16" s="70"/>
      <c r="C16" s="70"/>
      <c r="D16" s="70"/>
      <c r="E16" s="70"/>
      <c r="F16" s="70"/>
      <c r="G16" s="235" t="s">
        <v>347</v>
      </c>
      <c r="H16" s="236"/>
      <c r="I16" s="237"/>
    </row>
    <row r="17" ht="15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8" ht="30" customHeight="1"/>
    <row r="39" ht="30" customHeight="1"/>
    <row r="90" spans="10:11">
      <c r="K90" s="59">
        <v>0.4</v>
      </c>
    </row>
    <row r="92" spans="10:11">
      <c r="J92" s="59">
        <v>18800</v>
      </c>
      <c r="K92" s="59">
        <v>0.4</v>
      </c>
    </row>
    <row r="118" spans="10:11">
      <c r="K118" s="59">
        <v>0.6</v>
      </c>
    </row>
    <row r="120" spans="10:11">
      <c r="J120" s="59">
        <v>18800</v>
      </c>
      <c r="K120" s="59">
        <v>0.6</v>
      </c>
    </row>
  </sheetData>
  <mergeCells count="4">
    <mergeCell ref="G16:I16"/>
    <mergeCell ref="A2:B2"/>
    <mergeCell ref="A3:I3"/>
    <mergeCell ref="B4:E4"/>
  </mergeCells>
  <phoneticPr fontId="6"/>
  <printOptions horizontalCentered="1" verticalCentered="1" gridLinesSet="0"/>
  <pageMargins left="0.39370078740157483" right="0.39370078740157483" top="0.98425196850393704" bottom="0.39370078740157483" header="0.59055118110236227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indexed="43"/>
  </sheetPr>
  <dimension ref="A1:M69"/>
  <sheetViews>
    <sheetView showZeros="0" zoomScale="70" zoomScaleNormal="70" workbookViewId="0">
      <selection activeCell="J5" sqref="J5:P26"/>
    </sheetView>
  </sheetViews>
  <sheetFormatPr defaultColWidth="9" defaultRowHeight="13.5"/>
  <cols>
    <col min="1" max="1" width="6.25" style="8" customWidth="1"/>
    <col min="2" max="2" width="25.25" style="8" customWidth="1"/>
    <col min="3" max="3" width="26" style="8" customWidth="1"/>
    <col min="4" max="4" width="15.125" style="27" customWidth="1"/>
    <col min="5" max="5" width="6" style="16" customWidth="1"/>
    <col min="6" max="6" width="15.875" style="15" customWidth="1"/>
    <col min="7" max="7" width="20" style="91" customWidth="1"/>
    <col min="8" max="8" width="23.75" style="8" customWidth="1"/>
    <col min="9" max="9" width="9" style="10"/>
    <col min="10" max="10" width="12.75" style="10" bestFit="1" customWidth="1"/>
    <col min="11" max="11" width="15.75" style="10" customWidth="1"/>
    <col min="12" max="12" width="11.625" style="10" bestFit="1" customWidth="1"/>
    <col min="13" max="16384" width="9" style="10"/>
  </cols>
  <sheetData>
    <row r="1" spans="1:12" s="16" customFormat="1" ht="28.5" customHeight="1">
      <c r="A1" s="12" t="s">
        <v>1</v>
      </c>
      <c r="B1" s="12" t="s">
        <v>2</v>
      </c>
      <c r="C1" s="12" t="s">
        <v>3</v>
      </c>
      <c r="D1" s="13" t="s">
        <v>4</v>
      </c>
      <c r="E1" s="12" t="s">
        <v>5</v>
      </c>
      <c r="F1" s="14" t="s">
        <v>6</v>
      </c>
      <c r="G1" s="90" t="s">
        <v>7</v>
      </c>
      <c r="H1" s="12" t="s">
        <v>8</v>
      </c>
    </row>
    <row r="2" spans="1:12" s="16" customFormat="1" ht="14.25" customHeight="1">
      <c r="A2" s="28"/>
      <c r="B2" s="28"/>
      <c r="C2" s="28"/>
      <c r="D2" s="29"/>
      <c r="E2" s="28"/>
      <c r="F2" s="30"/>
      <c r="G2" s="150"/>
      <c r="H2" s="151"/>
    </row>
    <row r="3" spans="1:12" s="8" customFormat="1" ht="14.25" customHeight="1">
      <c r="A3" s="31">
        <v>0</v>
      </c>
      <c r="B3" s="20" t="str">
        <f>表!A3</f>
        <v>初狩保育所等衛生設備工事 予定価格内訳書</v>
      </c>
      <c r="C3" s="20"/>
      <c r="D3" s="32"/>
      <c r="E3" s="33"/>
      <c r="F3" s="34"/>
      <c r="G3" s="152">
        <f>ROUNDDOWN(D3*F3,0)</f>
        <v>0</v>
      </c>
      <c r="H3" s="153"/>
    </row>
    <row r="4" spans="1:12" s="8" customFormat="1" ht="14.25" customHeight="1">
      <c r="A4" s="71"/>
      <c r="B4" s="54"/>
      <c r="C4" s="54"/>
      <c r="D4" s="72"/>
      <c r="E4" s="73"/>
      <c r="F4" s="55"/>
      <c r="G4" s="154"/>
      <c r="H4" s="155"/>
    </row>
    <row r="5" spans="1:12" s="8" customFormat="1" ht="14.25" customHeight="1">
      <c r="A5" s="74" t="s">
        <v>15</v>
      </c>
      <c r="B5" s="54"/>
      <c r="C5" s="54"/>
      <c r="D5" s="72"/>
      <c r="E5" s="73"/>
      <c r="F5" s="55"/>
      <c r="G5" s="154"/>
      <c r="H5" s="155"/>
    </row>
    <row r="6" spans="1:12" s="37" customFormat="1" ht="14.25" customHeight="1">
      <c r="A6" s="38"/>
      <c r="B6" s="39"/>
      <c r="C6" s="35"/>
      <c r="D6" s="40"/>
      <c r="E6" s="41"/>
      <c r="F6" s="36"/>
      <c r="G6" s="156"/>
      <c r="H6" s="157"/>
      <c r="K6" s="8"/>
      <c r="L6" s="8"/>
    </row>
    <row r="7" spans="1:12" s="37" customFormat="1" ht="14.25" customHeight="1">
      <c r="A7" s="19" t="s">
        <v>17</v>
      </c>
      <c r="B7" s="20" t="s">
        <v>301</v>
      </c>
      <c r="C7" s="20"/>
      <c r="D7" s="32">
        <v>1</v>
      </c>
      <c r="E7" s="33" t="s">
        <v>9</v>
      </c>
      <c r="F7" s="34"/>
      <c r="G7" s="152">
        <f>Ⅰ!G5</f>
        <v>34920636</v>
      </c>
      <c r="H7" s="153"/>
      <c r="K7" s="8"/>
      <c r="L7" s="8"/>
    </row>
    <row r="8" spans="1:12" s="37" customFormat="1" ht="14.25" customHeight="1">
      <c r="A8" s="103"/>
      <c r="B8" s="83"/>
      <c r="C8" s="83"/>
      <c r="D8" s="101"/>
      <c r="E8" s="86"/>
      <c r="F8" s="87"/>
      <c r="G8" s="158"/>
      <c r="H8" s="159"/>
      <c r="K8" s="8"/>
      <c r="L8" s="8"/>
    </row>
    <row r="9" spans="1:12" s="37" customFormat="1" ht="14.25" customHeight="1">
      <c r="A9" s="19"/>
      <c r="B9" s="20"/>
      <c r="C9" s="20"/>
      <c r="D9" s="32"/>
      <c r="E9" s="33"/>
      <c r="F9" s="34"/>
      <c r="G9" s="152"/>
      <c r="H9" s="153"/>
      <c r="K9" s="93"/>
      <c r="L9" s="8"/>
    </row>
    <row r="10" spans="1:12" s="37" customFormat="1" ht="14.25" customHeight="1">
      <c r="A10" s="82"/>
      <c r="B10" s="83"/>
      <c r="C10" s="83"/>
      <c r="D10" s="101"/>
      <c r="E10" s="86"/>
      <c r="F10" s="87"/>
      <c r="G10" s="158"/>
      <c r="H10" s="159"/>
      <c r="K10" s="8"/>
      <c r="L10" s="8"/>
    </row>
    <row r="11" spans="1:12" s="37" customFormat="1" ht="14.25" customHeight="1">
      <c r="A11" s="19"/>
      <c r="B11" s="46"/>
      <c r="C11" s="20"/>
      <c r="D11" s="32"/>
      <c r="E11" s="33"/>
      <c r="F11" s="34"/>
      <c r="G11" s="152"/>
      <c r="H11" s="153"/>
      <c r="K11" s="93"/>
      <c r="L11" s="8"/>
    </row>
    <row r="12" spans="1:12" s="37" customFormat="1" ht="14.25" customHeight="1">
      <c r="A12" s="49"/>
      <c r="B12" s="137"/>
      <c r="C12" s="54"/>
      <c r="D12" s="101"/>
      <c r="E12" s="86"/>
      <c r="F12" s="55"/>
      <c r="G12" s="158"/>
      <c r="H12" s="155"/>
      <c r="K12" s="8"/>
      <c r="L12" s="8"/>
    </row>
    <row r="13" spans="1:12" s="37" customFormat="1" ht="14.25" customHeight="1">
      <c r="A13" s="49"/>
      <c r="B13" s="137"/>
      <c r="C13" s="54"/>
      <c r="D13" s="32"/>
      <c r="E13" s="33"/>
      <c r="F13" s="55"/>
      <c r="G13" s="152"/>
      <c r="H13" s="155"/>
      <c r="K13" s="93"/>
      <c r="L13" s="8"/>
    </row>
    <row r="14" spans="1:12" s="8" customFormat="1" ht="14.25" customHeight="1">
      <c r="A14" s="24"/>
      <c r="B14" s="35"/>
      <c r="C14" s="35"/>
      <c r="D14" s="40"/>
      <c r="E14" s="41"/>
      <c r="F14" s="36"/>
      <c r="G14" s="156"/>
      <c r="H14" s="157"/>
    </row>
    <row r="15" spans="1:12" s="8" customFormat="1" ht="14.25" customHeight="1">
      <c r="A15" s="19"/>
      <c r="B15" s="42" t="s">
        <v>26</v>
      </c>
      <c r="C15" s="20"/>
      <c r="D15" s="32"/>
      <c r="E15" s="33"/>
      <c r="F15" s="43"/>
      <c r="G15" s="152">
        <f>SUM(G7,G9,G11,G13)</f>
        <v>34920636</v>
      </c>
      <c r="H15" s="153"/>
      <c r="J15" s="9"/>
      <c r="L15" s="9"/>
    </row>
    <row r="16" spans="1:12" s="8" customFormat="1" ht="14.25" customHeight="1">
      <c r="A16" s="82"/>
      <c r="B16" s="102"/>
      <c r="C16" s="83"/>
      <c r="D16" s="101"/>
      <c r="E16" s="86"/>
      <c r="F16" s="100"/>
      <c r="G16" s="158"/>
      <c r="H16" s="159"/>
      <c r="J16" s="9"/>
      <c r="L16" s="9"/>
    </row>
    <row r="17" spans="1:13" s="8" customFormat="1" ht="14.25" customHeight="1">
      <c r="A17" s="19"/>
      <c r="B17" s="42"/>
      <c r="C17" s="20"/>
      <c r="D17" s="32"/>
      <c r="E17" s="33"/>
      <c r="F17" s="43"/>
      <c r="G17" s="152"/>
      <c r="H17" s="153"/>
      <c r="J17" s="9"/>
      <c r="L17" s="9"/>
    </row>
    <row r="18" spans="1:13" s="8" customFormat="1" ht="14.25" customHeight="1">
      <c r="A18" s="49"/>
      <c r="B18" s="54"/>
      <c r="C18" s="54"/>
      <c r="D18" s="72"/>
      <c r="E18" s="73"/>
      <c r="F18" s="55"/>
      <c r="G18" s="154"/>
      <c r="H18" s="155"/>
    </row>
    <row r="19" spans="1:13" s="8" customFormat="1" ht="14.25" customHeight="1">
      <c r="A19" s="74" t="s">
        <v>16</v>
      </c>
      <c r="B19" s="54"/>
      <c r="C19" s="54"/>
      <c r="D19" s="72"/>
      <c r="E19" s="73"/>
      <c r="F19" s="55"/>
      <c r="G19" s="154"/>
      <c r="H19" s="155"/>
    </row>
    <row r="20" spans="1:13" s="8" customFormat="1" ht="14.25" customHeight="1">
      <c r="A20" s="24"/>
      <c r="B20" s="35"/>
      <c r="C20" s="35"/>
      <c r="D20" s="44"/>
      <c r="E20" s="45"/>
      <c r="F20" s="25"/>
      <c r="G20" s="156"/>
      <c r="H20" s="157"/>
    </row>
    <row r="21" spans="1:13" s="8" customFormat="1" ht="14.25" customHeight="1">
      <c r="A21" s="19" t="s">
        <v>17</v>
      </c>
      <c r="B21" s="20" t="s">
        <v>20</v>
      </c>
      <c r="C21" s="20"/>
      <c r="D21" s="32">
        <v>1</v>
      </c>
      <c r="E21" s="33" t="s">
        <v>10</v>
      </c>
      <c r="F21" s="34"/>
      <c r="G21" s="152" t="e">
        <f>SUM(共通費!G27)</f>
        <v>#REF!</v>
      </c>
      <c r="H21" s="153"/>
      <c r="K21" s="93"/>
      <c r="M21" s="146"/>
    </row>
    <row r="22" spans="1:13" s="8" customFormat="1" ht="14.25" customHeight="1">
      <c r="A22" s="24"/>
      <c r="B22" s="35"/>
      <c r="C22" s="35"/>
      <c r="D22" s="44"/>
      <c r="E22" s="45"/>
      <c r="F22" s="36"/>
      <c r="G22" s="156"/>
      <c r="H22" s="160" t="s">
        <v>31</v>
      </c>
    </row>
    <row r="23" spans="1:13" s="8" customFormat="1" ht="14.25" customHeight="1">
      <c r="A23" s="19" t="s">
        <v>18</v>
      </c>
      <c r="B23" s="4" t="s">
        <v>11</v>
      </c>
      <c r="C23" s="20"/>
      <c r="D23" s="32">
        <v>1</v>
      </c>
      <c r="E23" s="33" t="s">
        <v>0</v>
      </c>
      <c r="F23" s="34"/>
      <c r="G23" s="152" t="e">
        <f>SUM(#REF!)</f>
        <v>#REF!</v>
      </c>
      <c r="H23" s="161"/>
    </row>
    <row r="24" spans="1:13" ht="14.25" customHeight="1">
      <c r="A24" s="24"/>
      <c r="B24" s="35"/>
      <c r="C24" s="35"/>
      <c r="D24" s="44"/>
      <c r="E24" s="45"/>
      <c r="F24" s="36"/>
      <c r="G24" s="156"/>
      <c r="H24" s="160" t="s">
        <v>32</v>
      </c>
    </row>
    <row r="25" spans="1:13" ht="14.25" customHeight="1">
      <c r="A25" s="19" t="s">
        <v>19</v>
      </c>
      <c r="B25" s="20" t="s">
        <v>21</v>
      </c>
      <c r="C25" s="20"/>
      <c r="D25" s="32">
        <v>1</v>
      </c>
      <c r="E25" s="33" t="s">
        <v>0</v>
      </c>
      <c r="F25" s="34"/>
      <c r="G25" s="152" t="e">
        <f>SUM(#REF!)</f>
        <v>#REF!</v>
      </c>
      <c r="H25" s="161"/>
    </row>
    <row r="26" spans="1:13" ht="14.25" customHeight="1">
      <c r="A26" s="24"/>
      <c r="B26" s="35"/>
      <c r="C26" s="35"/>
      <c r="D26" s="40"/>
      <c r="E26" s="41"/>
      <c r="F26" s="36"/>
      <c r="G26" s="156"/>
      <c r="H26" s="157"/>
    </row>
    <row r="27" spans="1:13" ht="14.25" customHeight="1">
      <c r="A27" s="19"/>
      <c r="B27" s="42" t="s">
        <v>26</v>
      </c>
      <c r="C27" s="20"/>
      <c r="D27" s="32"/>
      <c r="E27" s="33"/>
      <c r="F27" s="34"/>
      <c r="G27" s="152" t="e">
        <f>SUM(G21,G23,G25)</f>
        <v>#REF!</v>
      </c>
      <c r="H27" s="153"/>
    </row>
    <row r="28" spans="1:13" ht="14.25" customHeight="1">
      <c r="A28" s="49"/>
      <c r="B28" s="76"/>
      <c r="C28" s="54"/>
      <c r="D28" s="72"/>
      <c r="E28" s="73"/>
      <c r="F28" s="55"/>
      <c r="G28" s="154"/>
      <c r="H28" s="155"/>
    </row>
    <row r="29" spans="1:13" ht="14.25" customHeight="1">
      <c r="A29" s="49"/>
      <c r="B29" s="76"/>
      <c r="C29" s="54"/>
      <c r="D29" s="72"/>
      <c r="E29" s="73"/>
      <c r="F29" s="55"/>
      <c r="G29" s="154"/>
      <c r="H29" s="155"/>
    </row>
    <row r="30" spans="1:13" ht="14.25" customHeight="1">
      <c r="A30" s="24"/>
      <c r="B30" s="35"/>
      <c r="C30" s="35"/>
      <c r="D30" s="40"/>
      <c r="E30" s="41"/>
      <c r="F30" s="36"/>
      <c r="G30" s="156"/>
      <c r="H30" s="157"/>
    </row>
    <row r="31" spans="1:13" ht="14.25" customHeight="1">
      <c r="A31" s="19"/>
      <c r="B31" s="19" t="s">
        <v>24</v>
      </c>
      <c r="C31" s="20"/>
      <c r="D31" s="32">
        <v>1</v>
      </c>
      <c r="E31" s="33" t="s">
        <v>0</v>
      </c>
      <c r="F31" s="34"/>
      <c r="G31" s="152" t="e">
        <f>SUM(G15+G27)</f>
        <v>#REF!</v>
      </c>
      <c r="H31" s="153"/>
    </row>
    <row r="32" spans="1:13" ht="14.25" customHeight="1">
      <c r="A32" s="82"/>
      <c r="B32" s="82"/>
      <c r="C32" s="83"/>
      <c r="D32" s="101"/>
      <c r="E32" s="86"/>
      <c r="F32" s="87"/>
      <c r="G32" s="158"/>
      <c r="H32" s="159"/>
    </row>
    <row r="33" spans="1:8" ht="14.25" customHeight="1">
      <c r="A33" s="19"/>
      <c r="B33" s="19"/>
      <c r="C33" s="20"/>
      <c r="D33" s="32"/>
      <c r="E33" s="33"/>
      <c r="F33" s="34"/>
      <c r="G33" s="152"/>
      <c r="H33" s="153"/>
    </row>
    <row r="34" spans="1:8" ht="14.25" customHeight="1">
      <c r="A34" s="24"/>
      <c r="B34" s="35"/>
      <c r="C34" s="35"/>
      <c r="D34" s="40"/>
      <c r="E34" s="41"/>
      <c r="F34" s="36"/>
      <c r="G34" s="156"/>
      <c r="H34" s="157"/>
    </row>
    <row r="35" spans="1:8" ht="14.25" customHeight="1">
      <c r="A35" s="19"/>
      <c r="B35" s="19" t="s">
        <v>33</v>
      </c>
      <c r="C35" s="20"/>
      <c r="D35" s="32">
        <v>1</v>
      </c>
      <c r="E35" s="33" t="s">
        <v>10</v>
      </c>
      <c r="F35" s="34">
        <f>F27+F31</f>
        <v>0</v>
      </c>
      <c r="G35" s="152" t="e">
        <f>G31*10%</f>
        <v>#REF!</v>
      </c>
      <c r="H35" s="153"/>
    </row>
    <row r="36" spans="1:8" ht="14.25" customHeight="1">
      <c r="A36" s="49"/>
      <c r="B36" s="74"/>
      <c r="C36" s="54"/>
      <c r="D36" s="72"/>
      <c r="E36" s="73"/>
      <c r="F36" s="55"/>
      <c r="G36" s="154"/>
      <c r="H36" s="155"/>
    </row>
    <row r="37" spans="1:8" ht="14.25" customHeight="1">
      <c r="A37" s="49"/>
      <c r="B37" s="74"/>
      <c r="C37" s="54"/>
      <c r="D37" s="72"/>
      <c r="E37" s="73"/>
      <c r="F37" s="55"/>
      <c r="G37" s="154"/>
      <c r="H37" s="155"/>
    </row>
    <row r="38" spans="1:8" ht="14.25" customHeight="1">
      <c r="A38" s="24"/>
      <c r="B38" s="35"/>
      <c r="C38" s="35"/>
      <c r="D38" s="44"/>
      <c r="E38" s="45"/>
      <c r="F38" s="25"/>
      <c r="G38" s="156"/>
      <c r="H38" s="157"/>
    </row>
    <row r="39" spans="1:8" ht="14.25" customHeight="1">
      <c r="A39" s="19"/>
      <c r="B39" s="42" t="s">
        <v>25</v>
      </c>
      <c r="C39" s="20"/>
      <c r="D39" s="32">
        <v>1</v>
      </c>
      <c r="E39" s="33" t="s">
        <v>9</v>
      </c>
      <c r="F39" s="23"/>
      <c r="G39" s="152" t="e">
        <f>SUM(G31,G35)</f>
        <v>#REF!</v>
      </c>
      <c r="H39" s="153"/>
    </row>
    <row r="40" spans="1:8" ht="14.25" customHeight="1">
      <c r="A40" s="82"/>
      <c r="B40" s="82"/>
      <c r="C40" s="83"/>
      <c r="D40" s="101"/>
      <c r="E40" s="86"/>
      <c r="F40" s="87"/>
      <c r="G40" s="158"/>
      <c r="H40" s="159"/>
    </row>
    <row r="41" spans="1:8" ht="14.25" customHeight="1">
      <c r="A41" s="19"/>
      <c r="B41" s="19"/>
      <c r="C41" s="20"/>
      <c r="D41" s="32"/>
      <c r="E41" s="33"/>
      <c r="F41" s="34"/>
      <c r="G41" s="152"/>
      <c r="H41" s="153"/>
    </row>
    <row r="42" spans="1:8" ht="14.25" customHeight="1">
      <c r="A42" s="82"/>
      <c r="B42" s="82"/>
      <c r="C42" s="83"/>
      <c r="D42" s="101"/>
      <c r="E42" s="86"/>
      <c r="F42" s="87"/>
      <c r="G42" s="158"/>
      <c r="H42" s="159"/>
    </row>
    <row r="43" spans="1:8" ht="14.25" customHeight="1">
      <c r="A43" s="19"/>
      <c r="B43" s="19"/>
      <c r="C43" s="20"/>
      <c r="D43" s="32"/>
      <c r="E43" s="33"/>
      <c r="F43" s="34"/>
      <c r="G43" s="152"/>
      <c r="H43" s="153"/>
    </row>
    <row r="44" spans="1:8" ht="14.25" customHeight="1">
      <c r="A44" s="82"/>
      <c r="B44" s="82"/>
      <c r="C44" s="83"/>
      <c r="D44" s="101"/>
      <c r="E44" s="86"/>
      <c r="F44" s="87"/>
      <c r="G44" s="158"/>
      <c r="H44" s="159"/>
    </row>
    <row r="45" spans="1:8" ht="14.25" customHeight="1">
      <c r="A45" s="19"/>
      <c r="B45" s="19"/>
      <c r="C45" s="20"/>
      <c r="D45" s="32"/>
      <c r="E45" s="33"/>
      <c r="F45" s="34"/>
      <c r="G45" s="152"/>
      <c r="H45" s="153"/>
    </row>
    <row r="46" spans="1:8" ht="14.25" customHeight="1">
      <c r="A46" s="82"/>
      <c r="B46" s="82"/>
      <c r="C46" s="83"/>
      <c r="D46" s="101"/>
      <c r="E46" s="86"/>
      <c r="F46" s="87"/>
      <c r="G46" s="158"/>
      <c r="H46" s="159"/>
    </row>
    <row r="47" spans="1:8" ht="14.25" customHeight="1">
      <c r="A47" s="19"/>
      <c r="B47" s="19"/>
      <c r="C47" s="20"/>
      <c r="D47" s="32"/>
      <c r="E47" s="33"/>
      <c r="F47" s="34"/>
      <c r="G47" s="152"/>
      <c r="H47" s="153"/>
    </row>
    <row r="48" spans="1:8" ht="14.25" customHeight="1">
      <c r="A48" s="82"/>
      <c r="B48" s="82"/>
      <c r="C48" s="83"/>
      <c r="D48" s="101"/>
      <c r="E48" s="86"/>
      <c r="F48" s="87"/>
      <c r="G48" s="158"/>
      <c r="H48" s="159"/>
    </row>
    <row r="49" spans="1:8" ht="14.25" customHeight="1">
      <c r="A49" s="19"/>
      <c r="B49" s="19"/>
      <c r="C49" s="20"/>
      <c r="D49" s="32"/>
      <c r="E49" s="33"/>
      <c r="F49" s="34"/>
      <c r="G49" s="152"/>
      <c r="H49" s="153"/>
    </row>
    <row r="50" spans="1:8" ht="14.25" customHeight="1">
      <c r="A50" s="82"/>
      <c r="B50" s="82"/>
      <c r="C50" s="83"/>
      <c r="D50" s="101"/>
      <c r="E50" s="86"/>
      <c r="F50" s="87"/>
      <c r="G50" s="158"/>
      <c r="H50" s="159"/>
    </row>
    <row r="51" spans="1:8" ht="14.25" customHeight="1">
      <c r="A51" s="19"/>
      <c r="B51" s="19"/>
      <c r="C51" s="20"/>
      <c r="D51" s="32"/>
      <c r="E51" s="33"/>
      <c r="F51" s="34"/>
      <c r="G51" s="152"/>
      <c r="H51" s="153"/>
    </row>
    <row r="52" spans="1:8" ht="14.25" customHeight="1">
      <c r="A52" s="82"/>
      <c r="B52" s="82"/>
      <c r="C52" s="83"/>
      <c r="D52" s="101"/>
      <c r="E52" s="86"/>
      <c r="F52" s="87"/>
      <c r="G52" s="158"/>
      <c r="H52" s="159"/>
    </row>
    <row r="53" spans="1:8" ht="14.25" customHeight="1">
      <c r="A53" s="19"/>
      <c r="B53" s="19"/>
      <c r="C53" s="20"/>
      <c r="D53" s="32"/>
      <c r="E53" s="33"/>
      <c r="F53" s="34"/>
      <c r="G53" s="152"/>
      <c r="H53" s="153"/>
    </row>
    <row r="54" spans="1:8" ht="14.25" customHeight="1">
      <c r="A54" s="82"/>
      <c r="B54" s="82"/>
      <c r="C54" s="83"/>
      <c r="D54" s="101"/>
      <c r="E54" s="86"/>
      <c r="F54" s="87"/>
      <c r="G54" s="158"/>
      <c r="H54" s="159"/>
    </row>
    <row r="55" spans="1:8" ht="14.25" customHeight="1">
      <c r="A55" s="19"/>
      <c r="B55" s="19"/>
      <c r="C55" s="20"/>
      <c r="D55" s="32"/>
      <c r="E55" s="33"/>
      <c r="F55" s="34"/>
      <c r="G55" s="152"/>
      <c r="H55" s="153"/>
    </row>
    <row r="56" spans="1:8" ht="14.25" customHeight="1">
      <c r="A56" s="82"/>
      <c r="B56" s="82"/>
      <c r="C56" s="83"/>
      <c r="D56" s="101"/>
      <c r="E56" s="86"/>
      <c r="F56" s="87"/>
      <c r="G56" s="158"/>
      <c r="H56" s="159"/>
    </row>
    <row r="57" spans="1:8" ht="14.25" customHeight="1">
      <c r="A57" s="19"/>
      <c r="B57" s="19"/>
      <c r="C57" s="20"/>
      <c r="D57" s="32"/>
      <c r="E57" s="33"/>
      <c r="F57" s="34"/>
      <c r="G57" s="152"/>
      <c r="H57" s="153"/>
    </row>
    <row r="58" spans="1:8" ht="14.25" customHeight="1">
      <c r="A58" s="82"/>
      <c r="B58" s="82"/>
      <c r="C58" s="83"/>
      <c r="D58" s="101"/>
      <c r="E58" s="86"/>
      <c r="F58" s="87"/>
      <c r="G58" s="158"/>
      <c r="H58" s="159"/>
    </row>
    <row r="59" spans="1:8" ht="14.25" customHeight="1">
      <c r="A59" s="19"/>
      <c r="B59" s="19"/>
      <c r="C59" s="20"/>
      <c r="D59" s="32"/>
      <c r="E59" s="33"/>
      <c r="F59" s="34"/>
      <c r="G59" s="152"/>
      <c r="H59" s="153"/>
    </row>
    <row r="60" spans="1:8" ht="14.25" customHeight="1">
      <c r="A60" s="82"/>
      <c r="B60" s="82"/>
      <c r="C60" s="83"/>
      <c r="D60" s="101"/>
      <c r="E60" s="86"/>
      <c r="F60" s="87"/>
      <c r="G60" s="158"/>
      <c r="H60" s="159"/>
    </row>
    <row r="61" spans="1:8" ht="14.25" customHeight="1">
      <c r="A61" s="19"/>
      <c r="B61" s="19"/>
      <c r="C61" s="20"/>
      <c r="D61" s="32"/>
      <c r="E61" s="33"/>
      <c r="F61" s="34"/>
      <c r="G61" s="152"/>
      <c r="H61" s="153"/>
    </row>
    <row r="62" spans="1:8" ht="14.25" customHeight="1">
      <c r="A62" s="82"/>
      <c r="B62" s="82"/>
      <c r="C62" s="83"/>
      <c r="D62" s="101"/>
      <c r="E62" s="86"/>
      <c r="F62" s="87"/>
      <c r="G62" s="158"/>
      <c r="H62" s="159"/>
    </row>
    <row r="63" spans="1:8" ht="14.25" customHeight="1">
      <c r="A63" s="19"/>
      <c r="B63" s="19"/>
      <c r="C63" s="20"/>
      <c r="D63" s="32"/>
      <c r="E63" s="33"/>
      <c r="F63" s="34"/>
      <c r="G63" s="152"/>
      <c r="H63" s="153"/>
    </row>
    <row r="64" spans="1:8" ht="14.25" customHeight="1">
      <c r="A64" s="49"/>
      <c r="B64" s="49"/>
      <c r="C64" s="54"/>
      <c r="D64" s="72"/>
      <c r="E64" s="73"/>
      <c r="F64" s="55"/>
      <c r="G64" s="154"/>
      <c r="H64" s="155"/>
    </row>
    <row r="65" spans="1:8" ht="14.25" customHeight="1">
      <c r="A65" s="49"/>
      <c r="B65" s="49"/>
      <c r="C65" s="54"/>
      <c r="D65" s="72"/>
      <c r="E65" s="73"/>
      <c r="F65" s="55"/>
      <c r="G65" s="154"/>
      <c r="H65" s="155"/>
    </row>
    <row r="66" spans="1:8" ht="14.25" customHeight="1">
      <c r="A66" s="82"/>
      <c r="B66" s="82"/>
      <c r="C66" s="83"/>
      <c r="D66" s="101"/>
      <c r="E66" s="86"/>
      <c r="F66" s="87"/>
      <c r="G66" s="158"/>
      <c r="H66" s="159"/>
    </row>
    <row r="67" spans="1:8" ht="14.25" customHeight="1">
      <c r="A67" s="19"/>
      <c r="B67" s="19"/>
      <c r="C67" s="20"/>
      <c r="D67" s="32"/>
      <c r="E67" s="33"/>
      <c r="F67" s="34"/>
      <c r="G67" s="152"/>
      <c r="H67" s="153"/>
    </row>
    <row r="68" spans="1:8" ht="14.25" customHeight="1">
      <c r="A68" s="82"/>
      <c r="B68" s="82"/>
      <c r="C68" s="83"/>
      <c r="D68" s="101"/>
      <c r="E68" s="86"/>
      <c r="F68" s="87"/>
      <c r="G68" s="158"/>
      <c r="H68" s="159"/>
    </row>
    <row r="69" spans="1:8" ht="14.25" customHeight="1">
      <c r="A69" s="19"/>
      <c r="B69" s="19"/>
      <c r="C69" s="20"/>
      <c r="D69" s="32"/>
      <c r="E69" s="33"/>
      <c r="F69" s="34"/>
      <c r="G69" s="152"/>
      <c r="H69" s="153"/>
    </row>
  </sheetData>
  <phoneticPr fontId="2"/>
  <printOptions horizontalCentered="1" verticalCentered="1"/>
  <pageMargins left="0.39370078740157483" right="0.39370078740157483" top="0.98425196850393704" bottom="0.39370078740157483" header="0.59055118110236227" footer="0"/>
  <pageSetup paperSize="9" orientation="landscape" useFirstPageNumber="1" r:id="rId1"/>
  <headerFooter alignWithMargins="0">
    <oddFooter>&amp;R№&amp;P</oddFooter>
  </headerFooter>
  <rowBreaks count="1" manualBreakCount="1">
    <brk id="3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2"/>
  <sheetViews>
    <sheetView showZeros="0" view="pageBreakPreview" topLeftCell="A535" zoomScaleNormal="100" zoomScaleSheetLayoutView="100" workbookViewId="0">
      <selection activeCell="G16" sqref="G16:I16"/>
    </sheetView>
  </sheetViews>
  <sheetFormatPr defaultRowHeight="29.1" customHeight="1"/>
  <cols>
    <col min="1" max="1" width="6.25" style="132" customWidth="1"/>
    <col min="2" max="2" width="25.25" style="130" customWidth="1"/>
    <col min="3" max="3" width="28.125" style="130" customWidth="1"/>
    <col min="4" max="4" width="15.125" style="133" customWidth="1"/>
    <col min="5" max="5" width="6" style="132" customWidth="1"/>
    <col min="6" max="6" width="15.875" style="134" customWidth="1"/>
    <col min="7" max="7" width="20" style="135" customWidth="1"/>
    <col min="8" max="8" width="23.75" style="136" customWidth="1"/>
    <col min="9" max="11" width="8.875" style="111"/>
    <col min="12" max="12" width="10.875" style="111" bestFit="1" customWidth="1"/>
    <col min="13" max="219" width="8.875" style="111"/>
    <col min="220" max="220" width="4.75" style="111" customWidth="1"/>
    <col min="221" max="221" width="6.875" style="111" customWidth="1"/>
    <col min="222" max="222" width="25.25" style="111" customWidth="1"/>
    <col min="223" max="223" width="7.875" style="111" customWidth="1"/>
    <col min="224" max="224" width="23.875" style="111" customWidth="1"/>
    <col min="225" max="225" width="10.125" style="111" customWidth="1"/>
    <col min="226" max="226" width="6" style="111" customWidth="1"/>
    <col min="227" max="227" width="15.625" style="111" customWidth="1"/>
    <col min="228" max="228" width="20" style="111" customWidth="1"/>
    <col min="229" max="229" width="20.375" style="111" customWidth="1"/>
    <col min="230" max="255" width="8.875" style="111"/>
    <col min="256" max="256" width="6.875" style="111" customWidth="1"/>
    <col min="257" max="257" width="25.25" style="111" customWidth="1"/>
    <col min="258" max="258" width="7.875" style="111" customWidth="1"/>
    <col min="259" max="259" width="23.875" style="111" customWidth="1"/>
    <col min="260" max="260" width="10.125" style="111" customWidth="1"/>
    <col min="261" max="261" width="6" style="111" customWidth="1"/>
    <col min="262" max="262" width="15.625" style="111" customWidth="1"/>
    <col min="263" max="263" width="20" style="111" customWidth="1"/>
    <col min="264" max="264" width="20.375" style="111" customWidth="1"/>
    <col min="265" max="475" width="8.875" style="111"/>
    <col min="476" max="476" width="4.75" style="111" customWidth="1"/>
    <col min="477" max="477" width="6.875" style="111" customWidth="1"/>
    <col min="478" max="478" width="25.25" style="111" customWidth="1"/>
    <col min="479" max="479" width="7.875" style="111" customWidth="1"/>
    <col min="480" max="480" width="23.875" style="111" customWidth="1"/>
    <col min="481" max="481" width="10.125" style="111" customWidth="1"/>
    <col min="482" max="482" width="6" style="111" customWidth="1"/>
    <col min="483" max="483" width="15.625" style="111" customWidth="1"/>
    <col min="484" max="484" width="20" style="111" customWidth="1"/>
    <col min="485" max="485" width="20.375" style="111" customWidth="1"/>
    <col min="486" max="511" width="8.875" style="111"/>
    <col min="512" max="512" width="6.875" style="111" customWidth="1"/>
    <col min="513" max="513" width="25.25" style="111" customWidth="1"/>
    <col min="514" max="514" width="7.875" style="111" customWidth="1"/>
    <col min="515" max="515" width="23.875" style="111" customWidth="1"/>
    <col min="516" max="516" width="10.125" style="111" customWidth="1"/>
    <col min="517" max="517" width="6" style="111" customWidth="1"/>
    <col min="518" max="518" width="15.625" style="111" customWidth="1"/>
    <col min="519" max="519" width="20" style="111" customWidth="1"/>
    <col min="520" max="520" width="20.375" style="111" customWidth="1"/>
    <col min="521" max="731" width="8.875" style="111"/>
    <col min="732" max="732" width="4.75" style="111" customWidth="1"/>
    <col min="733" max="733" width="6.875" style="111" customWidth="1"/>
    <col min="734" max="734" width="25.25" style="111" customWidth="1"/>
    <col min="735" max="735" width="7.875" style="111" customWidth="1"/>
    <col min="736" max="736" width="23.875" style="111" customWidth="1"/>
    <col min="737" max="737" width="10.125" style="111" customWidth="1"/>
    <col min="738" max="738" width="6" style="111" customWidth="1"/>
    <col min="739" max="739" width="15.625" style="111" customWidth="1"/>
    <col min="740" max="740" width="20" style="111" customWidth="1"/>
    <col min="741" max="741" width="20.375" style="111" customWidth="1"/>
    <col min="742" max="767" width="8.875" style="111"/>
    <col min="768" max="768" width="6.875" style="111" customWidth="1"/>
    <col min="769" max="769" width="25.25" style="111" customWidth="1"/>
    <col min="770" max="770" width="7.875" style="111" customWidth="1"/>
    <col min="771" max="771" width="23.875" style="111" customWidth="1"/>
    <col min="772" max="772" width="10.125" style="111" customWidth="1"/>
    <col min="773" max="773" width="6" style="111" customWidth="1"/>
    <col min="774" max="774" width="15.625" style="111" customWidth="1"/>
    <col min="775" max="775" width="20" style="111" customWidth="1"/>
    <col min="776" max="776" width="20.375" style="111" customWidth="1"/>
    <col min="777" max="987" width="8.875" style="111"/>
    <col min="988" max="988" width="4.75" style="111" customWidth="1"/>
    <col min="989" max="989" width="6.875" style="111" customWidth="1"/>
    <col min="990" max="990" width="25.25" style="111" customWidth="1"/>
    <col min="991" max="991" width="7.875" style="111" customWidth="1"/>
    <col min="992" max="992" width="23.875" style="111" customWidth="1"/>
    <col min="993" max="993" width="10.125" style="111" customWidth="1"/>
    <col min="994" max="994" width="6" style="111" customWidth="1"/>
    <col min="995" max="995" width="15.625" style="111" customWidth="1"/>
    <col min="996" max="996" width="20" style="111" customWidth="1"/>
    <col min="997" max="997" width="20.375" style="111" customWidth="1"/>
    <col min="998" max="1023" width="8.875" style="111"/>
    <col min="1024" max="1024" width="6.875" style="111" customWidth="1"/>
    <col min="1025" max="1025" width="25.25" style="111" customWidth="1"/>
    <col min="1026" max="1026" width="7.875" style="111" customWidth="1"/>
    <col min="1027" max="1027" width="23.875" style="111" customWidth="1"/>
    <col min="1028" max="1028" width="10.125" style="111" customWidth="1"/>
    <col min="1029" max="1029" width="6" style="111" customWidth="1"/>
    <col min="1030" max="1030" width="15.625" style="111" customWidth="1"/>
    <col min="1031" max="1031" width="20" style="111" customWidth="1"/>
    <col min="1032" max="1032" width="20.375" style="111" customWidth="1"/>
    <col min="1033" max="1243" width="8.875" style="111"/>
    <col min="1244" max="1244" width="4.75" style="111" customWidth="1"/>
    <col min="1245" max="1245" width="6.875" style="111" customWidth="1"/>
    <col min="1246" max="1246" width="25.25" style="111" customWidth="1"/>
    <col min="1247" max="1247" width="7.875" style="111" customWidth="1"/>
    <col min="1248" max="1248" width="23.875" style="111" customWidth="1"/>
    <col min="1249" max="1249" width="10.125" style="111" customWidth="1"/>
    <col min="1250" max="1250" width="6" style="111" customWidth="1"/>
    <col min="1251" max="1251" width="15.625" style="111" customWidth="1"/>
    <col min="1252" max="1252" width="20" style="111" customWidth="1"/>
    <col min="1253" max="1253" width="20.375" style="111" customWidth="1"/>
    <col min="1254" max="1279" width="8.875" style="111"/>
    <col min="1280" max="1280" width="6.875" style="111" customWidth="1"/>
    <col min="1281" max="1281" width="25.25" style="111" customWidth="1"/>
    <col min="1282" max="1282" width="7.875" style="111" customWidth="1"/>
    <col min="1283" max="1283" width="23.875" style="111" customWidth="1"/>
    <col min="1284" max="1284" width="10.125" style="111" customWidth="1"/>
    <col min="1285" max="1285" width="6" style="111" customWidth="1"/>
    <col min="1286" max="1286" width="15.625" style="111" customWidth="1"/>
    <col min="1287" max="1287" width="20" style="111" customWidth="1"/>
    <col min="1288" max="1288" width="20.375" style="111" customWidth="1"/>
    <col min="1289" max="1499" width="8.875" style="111"/>
    <col min="1500" max="1500" width="4.75" style="111" customWidth="1"/>
    <col min="1501" max="1501" width="6.875" style="111" customWidth="1"/>
    <col min="1502" max="1502" width="25.25" style="111" customWidth="1"/>
    <col min="1503" max="1503" width="7.875" style="111" customWidth="1"/>
    <col min="1504" max="1504" width="23.875" style="111" customWidth="1"/>
    <col min="1505" max="1505" width="10.125" style="111" customWidth="1"/>
    <col min="1506" max="1506" width="6" style="111" customWidth="1"/>
    <col min="1507" max="1507" width="15.625" style="111" customWidth="1"/>
    <col min="1508" max="1508" width="20" style="111" customWidth="1"/>
    <col min="1509" max="1509" width="20.375" style="111" customWidth="1"/>
    <col min="1510" max="1535" width="8.875" style="111"/>
    <col min="1536" max="1536" width="6.875" style="111" customWidth="1"/>
    <col min="1537" max="1537" width="25.25" style="111" customWidth="1"/>
    <col min="1538" max="1538" width="7.875" style="111" customWidth="1"/>
    <col min="1539" max="1539" width="23.875" style="111" customWidth="1"/>
    <col min="1540" max="1540" width="10.125" style="111" customWidth="1"/>
    <col min="1541" max="1541" width="6" style="111" customWidth="1"/>
    <col min="1542" max="1542" width="15.625" style="111" customWidth="1"/>
    <col min="1543" max="1543" width="20" style="111" customWidth="1"/>
    <col min="1544" max="1544" width="20.375" style="111" customWidth="1"/>
    <col min="1545" max="1755" width="8.875" style="111"/>
    <col min="1756" max="1756" width="4.75" style="111" customWidth="1"/>
    <col min="1757" max="1757" width="6.875" style="111" customWidth="1"/>
    <col min="1758" max="1758" width="25.25" style="111" customWidth="1"/>
    <col min="1759" max="1759" width="7.875" style="111" customWidth="1"/>
    <col min="1760" max="1760" width="23.875" style="111" customWidth="1"/>
    <col min="1761" max="1761" width="10.125" style="111" customWidth="1"/>
    <col min="1762" max="1762" width="6" style="111" customWidth="1"/>
    <col min="1763" max="1763" width="15.625" style="111" customWidth="1"/>
    <col min="1764" max="1764" width="20" style="111" customWidth="1"/>
    <col min="1765" max="1765" width="20.375" style="111" customWidth="1"/>
    <col min="1766" max="1791" width="8.875" style="111"/>
    <col min="1792" max="1792" width="6.875" style="111" customWidth="1"/>
    <col min="1793" max="1793" width="25.25" style="111" customWidth="1"/>
    <col min="1794" max="1794" width="7.875" style="111" customWidth="1"/>
    <col min="1795" max="1795" width="23.875" style="111" customWidth="1"/>
    <col min="1796" max="1796" width="10.125" style="111" customWidth="1"/>
    <col min="1797" max="1797" width="6" style="111" customWidth="1"/>
    <col min="1798" max="1798" width="15.625" style="111" customWidth="1"/>
    <col min="1799" max="1799" width="20" style="111" customWidth="1"/>
    <col min="1800" max="1800" width="20.375" style="111" customWidth="1"/>
    <col min="1801" max="2011" width="8.875" style="111"/>
    <col min="2012" max="2012" width="4.75" style="111" customWidth="1"/>
    <col min="2013" max="2013" width="6.875" style="111" customWidth="1"/>
    <col min="2014" max="2014" width="25.25" style="111" customWidth="1"/>
    <col min="2015" max="2015" width="7.875" style="111" customWidth="1"/>
    <col min="2016" max="2016" width="23.875" style="111" customWidth="1"/>
    <col min="2017" max="2017" width="10.125" style="111" customWidth="1"/>
    <col min="2018" max="2018" width="6" style="111" customWidth="1"/>
    <col min="2019" max="2019" width="15.625" style="111" customWidth="1"/>
    <col min="2020" max="2020" width="20" style="111" customWidth="1"/>
    <col min="2021" max="2021" width="20.375" style="111" customWidth="1"/>
    <col min="2022" max="2047" width="8.875" style="111"/>
    <col min="2048" max="2048" width="6.875" style="111" customWidth="1"/>
    <col min="2049" max="2049" width="25.25" style="111" customWidth="1"/>
    <col min="2050" max="2050" width="7.875" style="111" customWidth="1"/>
    <col min="2051" max="2051" width="23.875" style="111" customWidth="1"/>
    <col min="2052" max="2052" width="10.125" style="111" customWidth="1"/>
    <col min="2053" max="2053" width="6" style="111" customWidth="1"/>
    <col min="2054" max="2054" width="15.625" style="111" customWidth="1"/>
    <col min="2055" max="2055" width="20" style="111" customWidth="1"/>
    <col min="2056" max="2056" width="20.375" style="111" customWidth="1"/>
    <col min="2057" max="2267" width="8.875" style="111"/>
    <col min="2268" max="2268" width="4.75" style="111" customWidth="1"/>
    <col min="2269" max="2269" width="6.875" style="111" customWidth="1"/>
    <col min="2270" max="2270" width="25.25" style="111" customWidth="1"/>
    <col min="2271" max="2271" width="7.875" style="111" customWidth="1"/>
    <col min="2272" max="2272" width="23.875" style="111" customWidth="1"/>
    <col min="2273" max="2273" width="10.125" style="111" customWidth="1"/>
    <col min="2274" max="2274" width="6" style="111" customWidth="1"/>
    <col min="2275" max="2275" width="15.625" style="111" customWidth="1"/>
    <col min="2276" max="2276" width="20" style="111" customWidth="1"/>
    <col min="2277" max="2277" width="20.375" style="111" customWidth="1"/>
    <col min="2278" max="2303" width="8.875" style="111"/>
    <col min="2304" max="2304" width="6.875" style="111" customWidth="1"/>
    <col min="2305" max="2305" width="25.25" style="111" customWidth="1"/>
    <col min="2306" max="2306" width="7.875" style="111" customWidth="1"/>
    <col min="2307" max="2307" width="23.875" style="111" customWidth="1"/>
    <col min="2308" max="2308" width="10.125" style="111" customWidth="1"/>
    <col min="2309" max="2309" width="6" style="111" customWidth="1"/>
    <col min="2310" max="2310" width="15.625" style="111" customWidth="1"/>
    <col min="2311" max="2311" width="20" style="111" customWidth="1"/>
    <col min="2312" max="2312" width="20.375" style="111" customWidth="1"/>
    <col min="2313" max="2523" width="8.875" style="111"/>
    <col min="2524" max="2524" width="4.75" style="111" customWidth="1"/>
    <col min="2525" max="2525" width="6.875" style="111" customWidth="1"/>
    <col min="2526" max="2526" width="25.25" style="111" customWidth="1"/>
    <col min="2527" max="2527" width="7.875" style="111" customWidth="1"/>
    <col min="2528" max="2528" width="23.875" style="111" customWidth="1"/>
    <col min="2529" max="2529" width="10.125" style="111" customWidth="1"/>
    <col min="2530" max="2530" width="6" style="111" customWidth="1"/>
    <col min="2531" max="2531" width="15.625" style="111" customWidth="1"/>
    <col min="2532" max="2532" width="20" style="111" customWidth="1"/>
    <col min="2533" max="2533" width="20.375" style="111" customWidth="1"/>
    <col min="2534" max="2559" width="8.875" style="111"/>
    <col min="2560" max="2560" width="6.875" style="111" customWidth="1"/>
    <col min="2561" max="2561" width="25.25" style="111" customWidth="1"/>
    <col min="2562" max="2562" width="7.875" style="111" customWidth="1"/>
    <col min="2563" max="2563" width="23.875" style="111" customWidth="1"/>
    <col min="2564" max="2564" width="10.125" style="111" customWidth="1"/>
    <col min="2565" max="2565" width="6" style="111" customWidth="1"/>
    <col min="2566" max="2566" width="15.625" style="111" customWidth="1"/>
    <col min="2567" max="2567" width="20" style="111" customWidth="1"/>
    <col min="2568" max="2568" width="20.375" style="111" customWidth="1"/>
    <col min="2569" max="2779" width="8.875" style="111"/>
    <col min="2780" max="2780" width="4.75" style="111" customWidth="1"/>
    <col min="2781" max="2781" width="6.875" style="111" customWidth="1"/>
    <col min="2782" max="2782" width="25.25" style="111" customWidth="1"/>
    <col min="2783" max="2783" width="7.875" style="111" customWidth="1"/>
    <col min="2784" max="2784" width="23.875" style="111" customWidth="1"/>
    <col min="2785" max="2785" width="10.125" style="111" customWidth="1"/>
    <col min="2786" max="2786" width="6" style="111" customWidth="1"/>
    <col min="2787" max="2787" width="15.625" style="111" customWidth="1"/>
    <col min="2788" max="2788" width="20" style="111" customWidth="1"/>
    <col min="2789" max="2789" width="20.375" style="111" customWidth="1"/>
    <col min="2790" max="2815" width="8.875" style="111"/>
    <col min="2816" max="2816" width="6.875" style="111" customWidth="1"/>
    <col min="2817" max="2817" width="25.25" style="111" customWidth="1"/>
    <col min="2818" max="2818" width="7.875" style="111" customWidth="1"/>
    <col min="2819" max="2819" width="23.875" style="111" customWidth="1"/>
    <col min="2820" max="2820" width="10.125" style="111" customWidth="1"/>
    <col min="2821" max="2821" width="6" style="111" customWidth="1"/>
    <col min="2822" max="2822" width="15.625" style="111" customWidth="1"/>
    <col min="2823" max="2823" width="20" style="111" customWidth="1"/>
    <col min="2824" max="2824" width="20.375" style="111" customWidth="1"/>
    <col min="2825" max="3035" width="8.875" style="111"/>
    <col min="3036" max="3036" width="4.75" style="111" customWidth="1"/>
    <col min="3037" max="3037" width="6.875" style="111" customWidth="1"/>
    <col min="3038" max="3038" width="25.25" style="111" customWidth="1"/>
    <col min="3039" max="3039" width="7.875" style="111" customWidth="1"/>
    <col min="3040" max="3040" width="23.875" style="111" customWidth="1"/>
    <col min="3041" max="3041" width="10.125" style="111" customWidth="1"/>
    <col min="3042" max="3042" width="6" style="111" customWidth="1"/>
    <col min="3043" max="3043" width="15.625" style="111" customWidth="1"/>
    <col min="3044" max="3044" width="20" style="111" customWidth="1"/>
    <col min="3045" max="3045" width="20.375" style="111" customWidth="1"/>
    <col min="3046" max="3071" width="8.875" style="111"/>
    <col min="3072" max="3072" width="6.875" style="111" customWidth="1"/>
    <col min="3073" max="3073" width="25.25" style="111" customWidth="1"/>
    <col min="3074" max="3074" width="7.875" style="111" customWidth="1"/>
    <col min="3075" max="3075" width="23.875" style="111" customWidth="1"/>
    <col min="3076" max="3076" width="10.125" style="111" customWidth="1"/>
    <col min="3077" max="3077" width="6" style="111" customWidth="1"/>
    <col min="3078" max="3078" width="15.625" style="111" customWidth="1"/>
    <col min="3079" max="3079" width="20" style="111" customWidth="1"/>
    <col min="3080" max="3080" width="20.375" style="111" customWidth="1"/>
    <col min="3081" max="3291" width="8.875" style="111"/>
    <col min="3292" max="3292" width="4.75" style="111" customWidth="1"/>
    <col min="3293" max="3293" width="6.875" style="111" customWidth="1"/>
    <col min="3294" max="3294" width="25.25" style="111" customWidth="1"/>
    <col min="3295" max="3295" width="7.875" style="111" customWidth="1"/>
    <col min="3296" max="3296" width="23.875" style="111" customWidth="1"/>
    <col min="3297" max="3297" width="10.125" style="111" customWidth="1"/>
    <col min="3298" max="3298" width="6" style="111" customWidth="1"/>
    <col min="3299" max="3299" width="15.625" style="111" customWidth="1"/>
    <col min="3300" max="3300" width="20" style="111" customWidth="1"/>
    <col min="3301" max="3301" width="20.375" style="111" customWidth="1"/>
    <col min="3302" max="3327" width="8.875" style="111"/>
    <col min="3328" max="3328" width="6.875" style="111" customWidth="1"/>
    <col min="3329" max="3329" width="25.25" style="111" customWidth="1"/>
    <col min="3330" max="3330" width="7.875" style="111" customWidth="1"/>
    <col min="3331" max="3331" width="23.875" style="111" customWidth="1"/>
    <col min="3332" max="3332" width="10.125" style="111" customWidth="1"/>
    <col min="3333" max="3333" width="6" style="111" customWidth="1"/>
    <col min="3334" max="3334" width="15.625" style="111" customWidth="1"/>
    <col min="3335" max="3335" width="20" style="111" customWidth="1"/>
    <col min="3336" max="3336" width="20.375" style="111" customWidth="1"/>
    <col min="3337" max="3547" width="8.875" style="111"/>
    <col min="3548" max="3548" width="4.75" style="111" customWidth="1"/>
    <col min="3549" max="3549" width="6.875" style="111" customWidth="1"/>
    <col min="3550" max="3550" width="25.25" style="111" customWidth="1"/>
    <col min="3551" max="3551" width="7.875" style="111" customWidth="1"/>
    <col min="3552" max="3552" width="23.875" style="111" customWidth="1"/>
    <col min="3553" max="3553" width="10.125" style="111" customWidth="1"/>
    <col min="3554" max="3554" width="6" style="111" customWidth="1"/>
    <col min="3555" max="3555" width="15.625" style="111" customWidth="1"/>
    <col min="3556" max="3556" width="20" style="111" customWidth="1"/>
    <col min="3557" max="3557" width="20.375" style="111" customWidth="1"/>
    <col min="3558" max="3583" width="8.875" style="111"/>
    <col min="3584" max="3584" width="6.875" style="111" customWidth="1"/>
    <col min="3585" max="3585" width="25.25" style="111" customWidth="1"/>
    <col min="3586" max="3586" width="7.875" style="111" customWidth="1"/>
    <col min="3587" max="3587" width="23.875" style="111" customWidth="1"/>
    <col min="3588" max="3588" width="10.125" style="111" customWidth="1"/>
    <col min="3589" max="3589" width="6" style="111" customWidth="1"/>
    <col min="3590" max="3590" width="15.625" style="111" customWidth="1"/>
    <col min="3591" max="3591" width="20" style="111" customWidth="1"/>
    <col min="3592" max="3592" width="20.375" style="111" customWidth="1"/>
    <col min="3593" max="3803" width="8.875" style="111"/>
    <col min="3804" max="3804" width="4.75" style="111" customWidth="1"/>
    <col min="3805" max="3805" width="6.875" style="111" customWidth="1"/>
    <col min="3806" max="3806" width="25.25" style="111" customWidth="1"/>
    <col min="3807" max="3807" width="7.875" style="111" customWidth="1"/>
    <col min="3808" max="3808" width="23.875" style="111" customWidth="1"/>
    <col min="3809" max="3809" width="10.125" style="111" customWidth="1"/>
    <col min="3810" max="3810" width="6" style="111" customWidth="1"/>
    <col min="3811" max="3811" width="15.625" style="111" customWidth="1"/>
    <col min="3812" max="3812" width="20" style="111" customWidth="1"/>
    <col min="3813" max="3813" width="20.375" style="111" customWidth="1"/>
    <col min="3814" max="3839" width="8.875" style="111"/>
    <col min="3840" max="3840" width="6.875" style="111" customWidth="1"/>
    <col min="3841" max="3841" width="25.25" style="111" customWidth="1"/>
    <col min="3842" max="3842" width="7.875" style="111" customWidth="1"/>
    <col min="3843" max="3843" width="23.875" style="111" customWidth="1"/>
    <col min="3844" max="3844" width="10.125" style="111" customWidth="1"/>
    <col min="3845" max="3845" width="6" style="111" customWidth="1"/>
    <col min="3846" max="3846" width="15.625" style="111" customWidth="1"/>
    <col min="3847" max="3847" width="20" style="111" customWidth="1"/>
    <col min="3848" max="3848" width="20.375" style="111" customWidth="1"/>
    <col min="3849" max="4059" width="8.875" style="111"/>
    <col min="4060" max="4060" width="4.75" style="111" customWidth="1"/>
    <col min="4061" max="4061" width="6.875" style="111" customWidth="1"/>
    <col min="4062" max="4062" width="25.25" style="111" customWidth="1"/>
    <col min="4063" max="4063" width="7.875" style="111" customWidth="1"/>
    <col min="4064" max="4064" width="23.875" style="111" customWidth="1"/>
    <col min="4065" max="4065" width="10.125" style="111" customWidth="1"/>
    <col min="4066" max="4066" width="6" style="111" customWidth="1"/>
    <col min="4067" max="4067" width="15.625" style="111" customWidth="1"/>
    <col min="4068" max="4068" width="20" style="111" customWidth="1"/>
    <col min="4069" max="4069" width="20.375" style="111" customWidth="1"/>
    <col min="4070" max="4095" width="8.875" style="111"/>
    <col min="4096" max="4096" width="6.875" style="111" customWidth="1"/>
    <col min="4097" max="4097" width="25.25" style="111" customWidth="1"/>
    <col min="4098" max="4098" width="7.875" style="111" customWidth="1"/>
    <col min="4099" max="4099" width="23.875" style="111" customWidth="1"/>
    <col min="4100" max="4100" width="10.125" style="111" customWidth="1"/>
    <col min="4101" max="4101" width="6" style="111" customWidth="1"/>
    <col min="4102" max="4102" width="15.625" style="111" customWidth="1"/>
    <col min="4103" max="4103" width="20" style="111" customWidth="1"/>
    <col min="4104" max="4104" width="20.375" style="111" customWidth="1"/>
    <col min="4105" max="4315" width="8.875" style="111"/>
    <col min="4316" max="4316" width="4.75" style="111" customWidth="1"/>
    <col min="4317" max="4317" width="6.875" style="111" customWidth="1"/>
    <col min="4318" max="4318" width="25.25" style="111" customWidth="1"/>
    <col min="4319" max="4319" width="7.875" style="111" customWidth="1"/>
    <col min="4320" max="4320" width="23.875" style="111" customWidth="1"/>
    <col min="4321" max="4321" width="10.125" style="111" customWidth="1"/>
    <col min="4322" max="4322" width="6" style="111" customWidth="1"/>
    <col min="4323" max="4323" width="15.625" style="111" customWidth="1"/>
    <col min="4324" max="4324" width="20" style="111" customWidth="1"/>
    <col min="4325" max="4325" width="20.375" style="111" customWidth="1"/>
    <col min="4326" max="4351" width="8.875" style="111"/>
    <col min="4352" max="4352" width="6.875" style="111" customWidth="1"/>
    <col min="4353" max="4353" width="25.25" style="111" customWidth="1"/>
    <col min="4354" max="4354" width="7.875" style="111" customWidth="1"/>
    <col min="4355" max="4355" width="23.875" style="111" customWidth="1"/>
    <col min="4356" max="4356" width="10.125" style="111" customWidth="1"/>
    <col min="4357" max="4357" width="6" style="111" customWidth="1"/>
    <col min="4358" max="4358" width="15.625" style="111" customWidth="1"/>
    <col min="4359" max="4359" width="20" style="111" customWidth="1"/>
    <col min="4360" max="4360" width="20.375" style="111" customWidth="1"/>
    <col min="4361" max="4571" width="8.875" style="111"/>
    <col min="4572" max="4572" width="4.75" style="111" customWidth="1"/>
    <col min="4573" max="4573" width="6.875" style="111" customWidth="1"/>
    <col min="4574" max="4574" width="25.25" style="111" customWidth="1"/>
    <col min="4575" max="4575" width="7.875" style="111" customWidth="1"/>
    <col min="4576" max="4576" width="23.875" style="111" customWidth="1"/>
    <col min="4577" max="4577" width="10.125" style="111" customWidth="1"/>
    <col min="4578" max="4578" width="6" style="111" customWidth="1"/>
    <col min="4579" max="4579" width="15.625" style="111" customWidth="1"/>
    <col min="4580" max="4580" width="20" style="111" customWidth="1"/>
    <col min="4581" max="4581" width="20.375" style="111" customWidth="1"/>
    <col min="4582" max="4607" width="8.875" style="111"/>
    <col min="4608" max="4608" width="6.875" style="111" customWidth="1"/>
    <col min="4609" max="4609" width="25.25" style="111" customWidth="1"/>
    <col min="4610" max="4610" width="7.875" style="111" customWidth="1"/>
    <col min="4611" max="4611" width="23.875" style="111" customWidth="1"/>
    <col min="4612" max="4612" width="10.125" style="111" customWidth="1"/>
    <col min="4613" max="4613" width="6" style="111" customWidth="1"/>
    <col min="4614" max="4614" width="15.625" style="111" customWidth="1"/>
    <col min="4615" max="4615" width="20" style="111" customWidth="1"/>
    <col min="4616" max="4616" width="20.375" style="111" customWidth="1"/>
    <col min="4617" max="4827" width="8.875" style="111"/>
    <col min="4828" max="4828" width="4.75" style="111" customWidth="1"/>
    <col min="4829" max="4829" width="6.875" style="111" customWidth="1"/>
    <col min="4830" max="4830" width="25.25" style="111" customWidth="1"/>
    <col min="4831" max="4831" width="7.875" style="111" customWidth="1"/>
    <col min="4832" max="4832" width="23.875" style="111" customWidth="1"/>
    <col min="4833" max="4833" width="10.125" style="111" customWidth="1"/>
    <col min="4834" max="4834" width="6" style="111" customWidth="1"/>
    <col min="4835" max="4835" width="15.625" style="111" customWidth="1"/>
    <col min="4836" max="4836" width="20" style="111" customWidth="1"/>
    <col min="4837" max="4837" width="20.375" style="111" customWidth="1"/>
    <col min="4838" max="4863" width="8.875" style="111"/>
    <col min="4864" max="4864" width="6.875" style="111" customWidth="1"/>
    <col min="4865" max="4865" width="25.25" style="111" customWidth="1"/>
    <col min="4866" max="4866" width="7.875" style="111" customWidth="1"/>
    <col min="4867" max="4867" width="23.875" style="111" customWidth="1"/>
    <col min="4868" max="4868" width="10.125" style="111" customWidth="1"/>
    <col min="4869" max="4869" width="6" style="111" customWidth="1"/>
    <col min="4870" max="4870" width="15.625" style="111" customWidth="1"/>
    <col min="4871" max="4871" width="20" style="111" customWidth="1"/>
    <col min="4872" max="4872" width="20.375" style="111" customWidth="1"/>
    <col min="4873" max="5083" width="8.875" style="111"/>
    <col min="5084" max="5084" width="4.75" style="111" customWidth="1"/>
    <col min="5085" max="5085" width="6.875" style="111" customWidth="1"/>
    <col min="5086" max="5086" width="25.25" style="111" customWidth="1"/>
    <col min="5087" max="5087" width="7.875" style="111" customWidth="1"/>
    <col min="5088" max="5088" width="23.875" style="111" customWidth="1"/>
    <col min="5089" max="5089" width="10.125" style="111" customWidth="1"/>
    <col min="5090" max="5090" width="6" style="111" customWidth="1"/>
    <col min="5091" max="5091" width="15.625" style="111" customWidth="1"/>
    <col min="5092" max="5092" width="20" style="111" customWidth="1"/>
    <col min="5093" max="5093" width="20.375" style="111" customWidth="1"/>
    <col min="5094" max="5119" width="8.875" style="111"/>
    <col min="5120" max="5120" width="6.875" style="111" customWidth="1"/>
    <col min="5121" max="5121" width="25.25" style="111" customWidth="1"/>
    <col min="5122" max="5122" width="7.875" style="111" customWidth="1"/>
    <col min="5123" max="5123" width="23.875" style="111" customWidth="1"/>
    <col min="5124" max="5124" width="10.125" style="111" customWidth="1"/>
    <col min="5125" max="5125" width="6" style="111" customWidth="1"/>
    <col min="5126" max="5126" width="15.625" style="111" customWidth="1"/>
    <col min="5127" max="5127" width="20" style="111" customWidth="1"/>
    <col min="5128" max="5128" width="20.375" style="111" customWidth="1"/>
    <col min="5129" max="5339" width="8.875" style="111"/>
    <col min="5340" max="5340" width="4.75" style="111" customWidth="1"/>
    <col min="5341" max="5341" width="6.875" style="111" customWidth="1"/>
    <col min="5342" max="5342" width="25.25" style="111" customWidth="1"/>
    <col min="5343" max="5343" width="7.875" style="111" customWidth="1"/>
    <col min="5344" max="5344" width="23.875" style="111" customWidth="1"/>
    <col min="5345" max="5345" width="10.125" style="111" customWidth="1"/>
    <col min="5346" max="5346" width="6" style="111" customWidth="1"/>
    <col min="5347" max="5347" width="15.625" style="111" customWidth="1"/>
    <col min="5348" max="5348" width="20" style="111" customWidth="1"/>
    <col min="5349" max="5349" width="20.375" style="111" customWidth="1"/>
    <col min="5350" max="5375" width="8.875" style="111"/>
    <col min="5376" max="5376" width="6.875" style="111" customWidth="1"/>
    <col min="5377" max="5377" width="25.25" style="111" customWidth="1"/>
    <col min="5378" max="5378" width="7.875" style="111" customWidth="1"/>
    <col min="5379" max="5379" width="23.875" style="111" customWidth="1"/>
    <col min="5380" max="5380" width="10.125" style="111" customWidth="1"/>
    <col min="5381" max="5381" width="6" style="111" customWidth="1"/>
    <col min="5382" max="5382" width="15.625" style="111" customWidth="1"/>
    <col min="5383" max="5383" width="20" style="111" customWidth="1"/>
    <col min="5384" max="5384" width="20.375" style="111" customWidth="1"/>
    <col min="5385" max="5595" width="8.875" style="111"/>
    <col min="5596" max="5596" width="4.75" style="111" customWidth="1"/>
    <col min="5597" max="5597" width="6.875" style="111" customWidth="1"/>
    <col min="5598" max="5598" width="25.25" style="111" customWidth="1"/>
    <col min="5599" max="5599" width="7.875" style="111" customWidth="1"/>
    <col min="5600" max="5600" width="23.875" style="111" customWidth="1"/>
    <col min="5601" max="5601" width="10.125" style="111" customWidth="1"/>
    <col min="5602" max="5602" width="6" style="111" customWidth="1"/>
    <col min="5603" max="5603" width="15.625" style="111" customWidth="1"/>
    <col min="5604" max="5604" width="20" style="111" customWidth="1"/>
    <col min="5605" max="5605" width="20.375" style="111" customWidth="1"/>
    <col min="5606" max="5631" width="8.875" style="111"/>
    <col min="5632" max="5632" width="6.875" style="111" customWidth="1"/>
    <col min="5633" max="5633" width="25.25" style="111" customWidth="1"/>
    <col min="5634" max="5634" width="7.875" style="111" customWidth="1"/>
    <col min="5635" max="5635" width="23.875" style="111" customWidth="1"/>
    <col min="5636" max="5636" width="10.125" style="111" customWidth="1"/>
    <col min="5637" max="5637" width="6" style="111" customWidth="1"/>
    <col min="5638" max="5638" width="15.625" style="111" customWidth="1"/>
    <col min="5639" max="5639" width="20" style="111" customWidth="1"/>
    <col min="5640" max="5640" width="20.375" style="111" customWidth="1"/>
    <col min="5641" max="5851" width="8.875" style="111"/>
    <col min="5852" max="5852" width="4.75" style="111" customWidth="1"/>
    <col min="5853" max="5853" width="6.875" style="111" customWidth="1"/>
    <col min="5854" max="5854" width="25.25" style="111" customWidth="1"/>
    <col min="5855" max="5855" width="7.875" style="111" customWidth="1"/>
    <col min="5856" max="5856" width="23.875" style="111" customWidth="1"/>
    <col min="5857" max="5857" width="10.125" style="111" customWidth="1"/>
    <col min="5858" max="5858" width="6" style="111" customWidth="1"/>
    <col min="5859" max="5859" width="15.625" style="111" customWidth="1"/>
    <col min="5860" max="5860" width="20" style="111" customWidth="1"/>
    <col min="5861" max="5861" width="20.375" style="111" customWidth="1"/>
    <col min="5862" max="5887" width="8.875" style="111"/>
    <col min="5888" max="5888" width="6.875" style="111" customWidth="1"/>
    <col min="5889" max="5889" width="25.25" style="111" customWidth="1"/>
    <col min="5890" max="5890" width="7.875" style="111" customWidth="1"/>
    <col min="5891" max="5891" width="23.875" style="111" customWidth="1"/>
    <col min="5892" max="5892" width="10.125" style="111" customWidth="1"/>
    <col min="5893" max="5893" width="6" style="111" customWidth="1"/>
    <col min="5894" max="5894" width="15.625" style="111" customWidth="1"/>
    <col min="5895" max="5895" width="20" style="111" customWidth="1"/>
    <col min="5896" max="5896" width="20.375" style="111" customWidth="1"/>
    <col min="5897" max="6107" width="8.875" style="111"/>
    <col min="6108" max="6108" width="4.75" style="111" customWidth="1"/>
    <col min="6109" max="6109" width="6.875" style="111" customWidth="1"/>
    <col min="6110" max="6110" width="25.25" style="111" customWidth="1"/>
    <col min="6111" max="6111" width="7.875" style="111" customWidth="1"/>
    <col min="6112" max="6112" width="23.875" style="111" customWidth="1"/>
    <col min="6113" max="6113" width="10.125" style="111" customWidth="1"/>
    <col min="6114" max="6114" width="6" style="111" customWidth="1"/>
    <col min="6115" max="6115" width="15.625" style="111" customWidth="1"/>
    <col min="6116" max="6116" width="20" style="111" customWidth="1"/>
    <col min="6117" max="6117" width="20.375" style="111" customWidth="1"/>
    <col min="6118" max="6143" width="8.875" style="111"/>
    <col min="6144" max="6144" width="6.875" style="111" customWidth="1"/>
    <col min="6145" max="6145" width="25.25" style="111" customWidth="1"/>
    <col min="6146" max="6146" width="7.875" style="111" customWidth="1"/>
    <col min="6147" max="6147" width="23.875" style="111" customWidth="1"/>
    <col min="6148" max="6148" width="10.125" style="111" customWidth="1"/>
    <col min="6149" max="6149" width="6" style="111" customWidth="1"/>
    <col min="6150" max="6150" width="15.625" style="111" customWidth="1"/>
    <col min="6151" max="6151" width="20" style="111" customWidth="1"/>
    <col min="6152" max="6152" width="20.375" style="111" customWidth="1"/>
    <col min="6153" max="6363" width="8.875" style="111"/>
    <col min="6364" max="6364" width="4.75" style="111" customWidth="1"/>
    <col min="6365" max="6365" width="6.875" style="111" customWidth="1"/>
    <col min="6366" max="6366" width="25.25" style="111" customWidth="1"/>
    <col min="6367" max="6367" width="7.875" style="111" customWidth="1"/>
    <col min="6368" max="6368" width="23.875" style="111" customWidth="1"/>
    <col min="6369" max="6369" width="10.125" style="111" customWidth="1"/>
    <col min="6370" max="6370" width="6" style="111" customWidth="1"/>
    <col min="6371" max="6371" width="15.625" style="111" customWidth="1"/>
    <col min="6372" max="6372" width="20" style="111" customWidth="1"/>
    <col min="6373" max="6373" width="20.375" style="111" customWidth="1"/>
    <col min="6374" max="6399" width="8.875" style="111"/>
    <col min="6400" max="6400" width="6.875" style="111" customWidth="1"/>
    <col min="6401" max="6401" width="25.25" style="111" customWidth="1"/>
    <col min="6402" max="6402" width="7.875" style="111" customWidth="1"/>
    <col min="6403" max="6403" width="23.875" style="111" customWidth="1"/>
    <col min="6404" max="6404" width="10.125" style="111" customWidth="1"/>
    <col min="6405" max="6405" width="6" style="111" customWidth="1"/>
    <col min="6406" max="6406" width="15.625" style="111" customWidth="1"/>
    <col min="6407" max="6407" width="20" style="111" customWidth="1"/>
    <col min="6408" max="6408" width="20.375" style="111" customWidth="1"/>
    <col min="6409" max="6619" width="8.875" style="111"/>
    <col min="6620" max="6620" width="4.75" style="111" customWidth="1"/>
    <col min="6621" max="6621" width="6.875" style="111" customWidth="1"/>
    <col min="6622" max="6622" width="25.25" style="111" customWidth="1"/>
    <col min="6623" max="6623" width="7.875" style="111" customWidth="1"/>
    <col min="6624" max="6624" width="23.875" style="111" customWidth="1"/>
    <col min="6625" max="6625" width="10.125" style="111" customWidth="1"/>
    <col min="6626" max="6626" width="6" style="111" customWidth="1"/>
    <col min="6627" max="6627" width="15.625" style="111" customWidth="1"/>
    <col min="6628" max="6628" width="20" style="111" customWidth="1"/>
    <col min="6629" max="6629" width="20.375" style="111" customWidth="1"/>
    <col min="6630" max="6655" width="8.875" style="111"/>
    <col min="6656" max="6656" width="6.875" style="111" customWidth="1"/>
    <col min="6657" max="6657" width="25.25" style="111" customWidth="1"/>
    <col min="6658" max="6658" width="7.875" style="111" customWidth="1"/>
    <col min="6659" max="6659" width="23.875" style="111" customWidth="1"/>
    <col min="6660" max="6660" width="10.125" style="111" customWidth="1"/>
    <col min="6661" max="6661" width="6" style="111" customWidth="1"/>
    <col min="6662" max="6662" width="15.625" style="111" customWidth="1"/>
    <col min="6663" max="6663" width="20" style="111" customWidth="1"/>
    <col min="6664" max="6664" width="20.375" style="111" customWidth="1"/>
    <col min="6665" max="6875" width="8.875" style="111"/>
    <col min="6876" max="6876" width="4.75" style="111" customWidth="1"/>
    <col min="6877" max="6877" width="6.875" style="111" customWidth="1"/>
    <col min="6878" max="6878" width="25.25" style="111" customWidth="1"/>
    <col min="6879" max="6879" width="7.875" style="111" customWidth="1"/>
    <col min="6880" max="6880" width="23.875" style="111" customWidth="1"/>
    <col min="6881" max="6881" width="10.125" style="111" customWidth="1"/>
    <col min="6882" max="6882" width="6" style="111" customWidth="1"/>
    <col min="6883" max="6883" width="15.625" style="111" customWidth="1"/>
    <col min="6884" max="6884" width="20" style="111" customWidth="1"/>
    <col min="6885" max="6885" width="20.375" style="111" customWidth="1"/>
    <col min="6886" max="6911" width="8.875" style="111"/>
    <col min="6912" max="6912" width="6.875" style="111" customWidth="1"/>
    <col min="6913" max="6913" width="25.25" style="111" customWidth="1"/>
    <col min="6914" max="6914" width="7.875" style="111" customWidth="1"/>
    <col min="6915" max="6915" width="23.875" style="111" customWidth="1"/>
    <col min="6916" max="6916" width="10.125" style="111" customWidth="1"/>
    <col min="6917" max="6917" width="6" style="111" customWidth="1"/>
    <col min="6918" max="6918" width="15.625" style="111" customWidth="1"/>
    <col min="6919" max="6919" width="20" style="111" customWidth="1"/>
    <col min="6920" max="6920" width="20.375" style="111" customWidth="1"/>
    <col min="6921" max="7131" width="8.875" style="111"/>
    <col min="7132" max="7132" width="4.75" style="111" customWidth="1"/>
    <col min="7133" max="7133" width="6.875" style="111" customWidth="1"/>
    <col min="7134" max="7134" width="25.25" style="111" customWidth="1"/>
    <col min="7135" max="7135" width="7.875" style="111" customWidth="1"/>
    <col min="7136" max="7136" width="23.875" style="111" customWidth="1"/>
    <col min="7137" max="7137" width="10.125" style="111" customWidth="1"/>
    <col min="7138" max="7138" width="6" style="111" customWidth="1"/>
    <col min="7139" max="7139" width="15.625" style="111" customWidth="1"/>
    <col min="7140" max="7140" width="20" style="111" customWidth="1"/>
    <col min="7141" max="7141" width="20.375" style="111" customWidth="1"/>
    <col min="7142" max="7167" width="8.875" style="111"/>
    <col min="7168" max="7168" width="6.875" style="111" customWidth="1"/>
    <col min="7169" max="7169" width="25.25" style="111" customWidth="1"/>
    <col min="7170" max="7170" width="7.875" style="111" customWidth="1"/>
    <col min="7171" max="7171" width="23.875" style="111" customWidth="1"/>
    <col min="7172" max="7172" width="10.125" style="111" customWidth="1"/>
    <col min="7173" max="7173" width="6" style="111" customWidth="1"/>
    <col min="7174" max="7174" width="15.625" style="111" customWidth="1"/>
    <col min="7175" max="7175" width="20" style="111" customWidth="1"/>
    <col min="7176" max="7176" width="20.375" style="111" customWidth="1"/>
    <col min="7177" max="7387" width="8.875" style="111"/>
    <col min="7388" max="7388" width="4.75" style="111" customWidth="1"/>
    <col min="7389" max="7389" width="6.875" style="111" customWidth="1"/>
    <col min="7390" max="7390" width="25.25" style="111" customWidth="1"/>
    <col min="7391" max="7391" width="7.875" style="111" customWidth="1"/>
    <col min="7392" max="7392" width="23.875" style="111" customWidth="1"/>
    <col min="7393" max="7393" width="10.125" style="111" customWidth="1"/>
    <col min="7394" max="7394" width="6" style="111" customWidth="1"/>
    <col min="7395" max="7395" width="15.625" style="111" customWidth="1"/>
    <col min="7396" max="7396" width="20" style="111" customWidth="1"/>
    <col min="7397" max="7397" width="20.375" style="111" customWidth="1"/>
    <col min="7398" max="7423" width="8.875" style="111"/>
    <col min="7424" max="7424" width="6.875" style="111" customWidth="1"/>
    <col min="7425" max="7425" width="25.25" style="111" customWidth="1"/>
    <col min="7426" max="7426" width="7.875" style="111" customWidth="1"/>
    <col min="7427" max="7427" width="23.875" style="111" customWidth="1"/>
    <col min="7428" max="7428" width="10.125" style="111" customWidth="1"/>
    <col min="7429" max="7429" width="6" style="111" customWidth="1"/>
    <col min="7430" max="7430" width="15.625" style="111" customWidth="1"/>
    <col min="7431" max="7431" width="20" style="111" customWidth="1"/>
    <col min="7432" max="7432" width="20.375" style="111" customWidth="1"/>
    <col min="7433" max="7643" width="8.875" style="111"/>
    <col min="7644" max="7644" width="4.75" style="111" customWidth="1"/>
    <col min="7645" max="7645" width="6.875" style="111" customWidth="1"/>
    <col min="7646" max="7646" width="25.25" style="111" customWidth="1"/>
    <col min="7647" max="7647" width="7.875" style="111" customWidth="1"/>
    <col min="7648" max="7648" width="23.875" style="111" customWidth="1"/>
    <col min="7649" max="7649" width="10.125" style="111" customWidth="1"/>
    <col min="7650" max="7650" width="6" style="111" customWidth="1"/>
    <col min="7651" max="7651" width="15.625" style="111" customWidth="1"/>
    <col min="7652" max="7652" width="20" style="111" customWidth="1"/>
    <col min="7653" max="7653" width="20.375" style="111" customWidth="1"/>
    <col min="7654" max="7679" width="8.875" style="111"/>
    <col min="7680" max="7680" width="6.875" style="111" customWidth="1"/>
    <col min="7681" max="7681" width="25.25" style="111" customWidth="1"/>
    <col min="7682" max="7682" width="7.875" style="111" customWidth="1"/>
    <col min="7683" max="7683" width="23.875" style="111" customWidth="1"/>
    <col min="7684" max="7684" width="10.125" style="111" customWidth="1"/>
    <col min="7685" max="7685" width="6" style="111" customWidth="1"/>
    <col min="7686" max="7686" width="15.625" style="111" customWidth="1"/>
    <col min="7687" max="7687" width="20" style="111" customWidth="1"/>
    <col min="7688" max="7688" width="20.375" style="111" customWidth="1"/>
    <col min="7689" max="7899" width="8.875" style="111"/>
    <col min="7900" max="7900" width="4.75" style="111" customWidth="1"/>
    <col min="7901" max="7901" width="6.875" style="111" customWidth="1"/>
    <col min="7902" max="7902" width="25.25" style="111" customWidth="1"/>
    <col min="7903" max="7903" width="7.875" style="111" customWidth="1"/>
    <col min="7904" max="7904" width="23.875" style="111" customWidth="1"/>
    <col min="7905" max="7905" width="10.125" style="111" customWidth="1"/>
    <col min="7906" max="7906" width="6" style="111" customWidth="1"/>
    <col min="7907" max="7907" width="15.625" style="111" customWidth="1"/>
    <col min="7908" max="7908" width="20" style="111" customWidth="1"/>
    <col min="7909" max="7909" width="20.375" style="111" customWidth="1"/>
    <col min="7910" max="7935" width="8.875" style="111"/>
    <col min="7936" max="7936" width="6.875" style="111" customWidth="1"/>
    <col min="7937" max="7937" width="25.25" style="111" customWidth="1"/>
    <col min="7938" max="7938" width="7.875" style="111" customWidth="1"/>
    <col min="7939" max="7939" width="23.875" style="111" customWidth="1"/>
    <col min="7940" max="7940" width="10.125" style="111" customWidth="1"/>
    <col min="7941" max="7941" width="6" style="111" customWidth="1"/>
    <col min="7942" max="7942" width="15.625" style="111" customWidth="1"/>
    <col min="7943" max="7943" width="20" style="111" customWidth="1"/>
    <col min="7944" max="7944" width="20.375" style="111" customWidth="1"/>
    <col min="7945" max="8155" width="8.875" style="111"/>
    <col min="8156" max="8156" width="4.75" style="111" customWidth="1"/>
    <col min="8157" max="8157" width="6.875" style="111" customWidth="1"/>
    <col min="8158" max="8158" width="25.25" style="111" customWidth="1"/>
    <col min="8159" max="8159" width="7.875" style="111" customWidth="1"/>
    <col min="8160" max="8160" width="23.875" style="111" customWidth="1"/>
    <col min="8161" max="8161" width="10.125" style="111" customWidth="1"/>
    <col min="8162" max="8162" width="6" style="111" customWidth="1"/>
    <col min="8163" max="8163" width="15.625" style="111" customWidth="1"/>
    <col min="8164" max="8164" width="20" style="111" customWidth="1"/>
    <col min="8165" max="8165" width="20.375" style="111" customWidth="1"/>
    <col min="8166" max="8191" width="8.875" style="111"/>
    <col min="8192" max="8192" width="6.875" style="111" customWidth="1"/>
    <col min="8193" max="8193" width="25.25" style="111" customWidth="1"/>
    <col min="8194" max="8194" width="7.875" style="111" customWidth="1"/>
    <col min="8195" max="8195" width="23.875" style="111" customWidth="1"/>
    <col min="8196" max="8196" width="10.125" style="111" customWidth="1"/>
    <col min="8197" max="8197" width="6" style="111" customWidth="1"/>
    <col min="8198" max="8198" width="15.625" style="111" customWidth="1"/>
    <col min="8199" max="8199" width="20" style="111" customWidth="1"/>
    <col min="8200" max="8200" width="20.375" style="111" customWidth="1"/>
    <col min="8201" max="8411" width="8.875" style="111"/>
    <col min="8412" max="8412" width="4.75" style="111" customWidth="1"/>
    <col min="8413" max="8413" width="6.875" style="111" customWidth="1"/>
    <col min="8414" max="8414" width="25.25" style="111" customWidth="1"/>
    <col min="8415" max="8415" width="7.875" style="111" customWidth="1"/>
    <col min="8416" max="8416" width="23.875" style="111" customWidth="1"/>
    <col min="8417" max="8417" width="10.125" style="111" customWidth="1"/>
    <col min="8418" max="8418" width="6" style="111" customWidth="1"/>
    <col min="8419" max="8419" width="15.625" style="111" customWidth="1"/>
    <col min="8420" max="8420" width="20" style="111" customWidth="1"/>
    <col min="8421" max="8421" width="20.375" style="111" customWidth="1"/>
    <col min="8422" max="8447" width="8.875" style="111"/>
    <col min="8448" max="8448" width="6.875" style="111" customWidth="1"/>
    <col min="8449" max="8449" width="25.25" style="111" customWidth="1"/>
    <col min="8450" max="8450" width="7.875" style="111" customWidth="1"/>
    <col min="8451" max="8451" width="23.875" style="111" customWidth="1"/>
    <col min="8452" max="8452" width="10.125" style="111" customWidth="1"/>
    <col min="8453" max="8453" width="6" style="111" customWidth="1"/>
    <col min="8454" max="8454" width="15.625" style="111" customWidth="1"/>
    <col min="8455" max="8455" width="20" style="111" customWidth="1"/>
    <col min="8456" max="8456" width="20.375" style="111" customWidth="1"/>
    <col min="8457" max="8667" width="8.875" style="111"/>
    <col min="8668" max="8668" width="4.75" style="111" customWidth="1"/>
    <col min="8669" max="8669" width="6.875" style="111" customWidth="1"/>
    <col min="8670" max="8670" width="25.25" style="111" customWidth="1"/>
    <col min="8671" max="8671" width="7.875" style="111" customWidth="1"/>
    <col min="8672" max="8672" width="23.875" style="111" customWidth="1"/>
    <col min="8673" max="8673" width="10.125" style="111" customWidth="1"/>
    <col min="8674" max="8674" width="6" style="111" customWidth="1"/>
    <col min="8675" max="8675" width="15.625" style="111" customWidth="1"/>
    <col min="8676" max="8676" width="20" style="111" customWidth="1"/>
    <col min="8677" max="8677" width="20.375" style="111" customWidth="1"/>
    <col min="8678" max="8703" width="8.875" style="111"/>
    <col min="8704" max="8704" width="6.875" style="111" customWidth="1"/>
    <col min="8705" max="8705" width="25.25" style="111" customWidth="1"/>
    <col min="8706" max="8706" width="7.875" style="111" customWidth="1"/>
    <col min="8707" max="8707" width="23.875" style="111" customWidth="1"/>
    <col min="8708" max="8708" width="10.125" style="111" customWidth="1"/>
    <col min="8709" max="8709" width="6" style="111" customWidth="1"/>
    <col min="8710" max="8710" width="15.625" style="111" customWidth="1"/>
    <col min="8711" max="8711" width="20" style="111" customWidth="1"/>
    <col min="8712" max="8712" width="20.375" style="111" customWidth="1"/>
    <col min="8713" max="8923" width="8.875" style="111"/>
    <col min="8924" max="8924" width="4.75" style="111" customWidth="1"/>
    <col min="8925" max="8925" width="6.875" style="111" customWidth="1"/>
    <col min="8926" max="8926" width="25.25" style="111" customWidth="1"/>
    <col min="8927" max="8927" width="7.875" style="111" customWidth="1"/>
    <col min="8928" max="8928" width="23.875" style="111" customWidth="1"/>
    <col min="8929" max="8929" width="10.125" style="111" customWidth="1"/>
    <col min="8930" max="8930" width="6" style="111" customWidth="1"/>
    <col min="8931" max="8931" width="15.625" style="111" customWidth="1"/>
    <col min="8932" max="8932" width="20" style="111" customWidth="1"/>
    <col min="8933" max="8933" width="20.375" style="111" customWidth="1"/>
    <col min="8934" max="8959" width="8.875" style="111"/>
    <col min="8960" max="8960" width="6.875" style="111" customWidth="1"/>
    <col min="8961" max="8961" width="25.25" style="111" customWidth="1"/>
    <col min="8962" max="8962" width="7.875" style="111" customWidth="1"/>
    <col min="8963" max="8963" width="23.875" style="111" customWidth="1"/>
    <col min="8964" max="8964" width="10.125" style="111" customWidth="1"/>
    <col min="8965" max="8965" width="6" style="111" customWidth="1"/>
    <col min="8966" max="8966" width="15.625" style="111" customWidth="1"/>
    <col min="8967" max="8967" width="20" style="111" customWidth="1"/>
    <col min="8968" max="8968" width="20.375" style="111" customWidth="1"/>
    <col min="8969" max="9179" width="8.875" style="111"/>
    <col min="9180" max="9180" width="4.75" style="111" customWidth="1"/>
    <col min="9181" max="9181" width="6.875" style="111" customWidth="1"/>
    <col min="9182" max="9182" width="25.25" style="111" customWidth="1"/>
    <col min="9183" max="9183" width="7.875" style="111" customWidth="1"/>
    <col min="9184" max="9184" width="23.875" style="111" customWidth="1"/>
    <col min="9185" max="9185" width="10.125" style="111" customWidth="1"/>
    <col min="9186" max="9186" width="6" style="111" customWidth="1"/>
    <col min="9187" max="9187" width="15.625" style="111" customWidth="1"/>
    <col min="9188" max="9188" width="20" style="111" customWidth="1"/>
    <col min="9189" max="9189" width="20.375" style="111" customWidth="1"/>
    <col min="9190" max="9215" width="8.875" style="111"/>
    <col min="9216" max="9216" width="6.875" style="111" customWidth="1"/>
    <col min="9217" max="9217" width="25.25" style="111" customWidth="1"/>
    <col min="9218" max="9218" width="7.875" style="111" customWidth="1"/>
    <col min="9219" max="9219" width="23.875" style="111" customWidth="1"/>
    <col min="9220" max="9220" width="10.125" style="111" customWidth="1"/>
    <col min="9221" max="9221" width="6" style="111" customWidth="1"/>
    <col min="9222" max="9222" width="15.625" style="111" customWidth="1"/>
    <col min="9223" max="9223" width="20" style="111" customWidth="1"/>
    <col min="9224" max="9224" width="20.375" style="111" customWidth="1"/>
    <col min="9225" max="9435" width="8.875" style="111"/>
    <col min="9436" max="9436" width="4.75" style="111" customWidth="1"/>
    <col min="9437" max="9437" width="6.875" style="111" customWidth="1"/>
    <col min="9438" max="9438" width="25.25" style="111" customWidth="1"/>
    <col min="9439" max="9439" width="7.875" style="111" customWidth="1"/>
    <col min="9440" max="9440" width="23.875" style="111" customWidth="1"/>
    <col min="9441" max="9441" width="10.125" style="111" customWidth="1"/>
    <col min="9442" max="9442" width="6" style="111" customWidth="1"/>
    <col min="9443" max="9443" width="15.625" style="111" customWidth="1"/>
    <col min="9444" max="9444" width="20" style="111" customWidth="1"/>
    <col min="9445" max="9445" width="20.375" style="111" customWidth="1"/>
    <col min="9446" max="9471" width="8.875" style="111"/>
    <col min="9472" max="9472" width="6.875" style="111" customWidth="1"/>
    <col min="9473" max="9473" width="25.25" style="111" customWidth="1"/>
    <col min="9474" max="9474" width="7.875" style="111" customWidth="1"/>
    <col min="9475" max="9475" width="23.875" style="111" customWidth="1"/>
    <col min="9476" max="9476" width="10.125" style="111" customWidth="1"/>
    <col min="9477" max="9477" width="6" style="111" customWidth="1"/>
    <col min="9478" max="9478" width="15.625" style="111" customWidth="1"/>
    <col min="9479" max="9479" width="20" style="111" customWidth="1"/>
    <col min="9480" max="9480" width="20.375" style="111" customWidth="1"/>
    <col min="9481" max="9691" width="8.875" style="111"/>
    <col min="9692" max="9692" width="4.75" style="111" customWidth="1"/>
    <col min="9693" max="9693" width="6.875" style="111" customWidth="1"/>
    <col min="9694" max="9694" width="25.25" style="111" customWidth="1"/>
    <col min="9695" max="9695" width="7.875" style="111" customWidth="1"/>
    <col min="9696" max="9696" width="23.875" style="111" customWidth="1"/>
    <col min="9697" max="9697" width="10.125" style="111" customWidth="1"/>
    <col min="9698" max="9698" width="6" style="111" customWidth="1"/>
    <col min="9699" max="9699" width="15.625" style="111" customWidth="1"/>
    <col min="9700" max="9700" width="20" style="111" customWidth="1"/>
    <col min="9701" max="9701" width="20.375" style="111" customWidth="1"/>
    <col min="9702" max="9727" width="8.875" style="111"/>
    <col min="9728" max="9728" width="6.875" style="111" customWidth="1"/>
    <col min="9729" max="9729" width="25.25" style="111" customWidth="1"/>
    <col min="9730" max="9730" width="7.875" style="111" customWidth="1"/>
    <col min="9731" max="9731" width="23.875" style="111" customWidth="1"/>
    <col min="9732" max="9732" width="10.125" style="111" customWidth="1"/>
    <col min="9733" max="9733" width="6" style="111" customWidth="1"/>
    <col min="9734" max="9734" width="15.625" style="111" customWidth="1"/>
    <col min="9735" max="9735" width="20" style="111" customWidth="1"/>
    <col min="9736" max="9736" width="20.375" style="111" customWidth="1"/>
    <col min="9737" max="9947" width="8.875" style="111"/>
    <col min="9948" max="9948" width="4.75" style="111" customWidth="1"/>
    <col min="9949" max="9949" width="6.875" style="111" customWidth="1"/>
    <col min="9950" max="9950" width="25.25" style="111" customWidth="1"/>
    <col min="9951" max="9951" width="7.875" style="111" customWidth="1"/>
    <col min="9952" max="9952" width="23.875" style="111" customWidth="1"/>
    <col min="9953" max="9953" width="10.125" style="111" customWidth="1"/>
    <col min="9954" max="9954" width="6" style="111" customWidth="1"/>
    <col min="9955" max="9955" width="15.625" style="111" customWidth="1"/>
    <col min="9956" max="9956" width="20" style="111" customWidth="1"/>
    <col min="9957" max="9957" width="20.375" style="111" customWidth="1"/>
    <col min="9958" max="9983" width="8.875" style="111"/>
    <col min="9984" max="9984" width="6.875" style="111" customWidth="1"/>
    <col min="9985" max="9985" width="25.25" style="111" customWidth="1"/>
    <col min="9986" max="9986" width="7.875" style="111" customWidth="1"/>
    <col min="9987" max="9987" width="23.875" style="111" customWidth="1"/>
    <col min="9988" max="9988" width="10.125" style="111" customWidth="1"/>
    <col min="9989" max="9989" width="6" style="111" customWidth="1"/>
    <col min="9990" max="9990" width="15.625" style="111" customWidth="1"/>
    <col min="9991" max="9991" width="20" style="111" customWidth="1"/>
    <col min="9992" max="9992" width="20.375" style="111" customWidth="1"/>
    <col min="9993" max="10203" width="8.875" style="111"/>
    <col min="10204" max="10204" width="4.75" style="111" customWidth="1"/>
    <col min="10205" max="10205" width="6.875" style="111" customWidth="1"/>
    <col min="10206" max="10206" width="25.25" style="111" customWidth="1"/>
    <col min="10207" max="10207" width="7.875" style="111" customWidth="1"/>
    <col min="10208" max="10208" width="23.875" style="111" customWidth="1"/>
    <col min="10209" max="10209" width="10.125" style="111" customWidth="1"/>
    <col min="10210" max="10210" width="6" style="111" customWidth="1"/>
    <col min="10211" max="10211" width="15.625" style="111" customWidth="1"/>
    <col min="10212" max="10212" width="20" style="111" customWidth="1"/>
    <col min="10213" max="10213" width="20.375" style="111" customWidth="1"/>
    <col min="10214" max="10239" width="8.875" style="111"/>
    <col min="10240" max="10240" width="6.875" style="111" customWidth="1"/>
    <col min="10241" max="10241" width="25.25" style="111" customWidth="1"/>
    <col min="10242" max="10242" width="7.875" style="111" customWidth="1"/>
    <col min="10243" max="10243" width="23.875" style="111" customWidth="1"/>
    <col min="10244" max="10244" width="10.125" style="111" customWidth="1"/>
    <col min="10245" max="10245" width="6" style="111" customWidth="1"/>
    <col min="10246" max="10246" width="15.625" style="111" customWidth="1"/>
    <col min="10247" max="10247" width="20" style="111" customWidth="1"/>
    <col min="10248" max="10248" width="20.375" style="111" customWidth="1"/>
    <col min="10249" max="10459" width="8.875" style="111"/>
    <col min="10460" max="10460" width="4.75" style="111" customWidth="1"/>
    <col min="10461" max="10461" width="6.875" style="111" customWidth="1"/>
    <col min="10462" max="10462" width="25.25" style="111" customWidth="1"/>
    <col min="10463" max="10463" width="7.875" style="111" customWidth="1"/>
    <col min="10464" max="10464" width="23.875" style="111" customWidth="1"/>
    <col min="10465" max="10465" width="10.125" style="111" customWidth="1"/>
    <col min="10466" max="10466" width="6" style="111" customWidth="1"/>
    <col min="10467" max="10467" width="15.625" style="111" customWidth="1"/>
    <col min="10468" max="10468" width="20" style="111" customWidth="1"/>
    <col min="10469" max="10469" width="20.375" style="111" customWidth="1"/>
    <col min="10470" max="10495" width="8.875" style="111"/>
    <col min="10496" max="10496" width="6.875" style="111" customWidth="1"/>
    <col min="10497" max="10497" width="25.25" style="111" customWidth="1"/>
    <col min="10498" max="10498" width="7.875" style="111" customWidth="1"/>
    <col min="10499" max="10499" width="23.875" style="111" customWidth="1"/>
    <col min="10500" max="10500" width="10.125" style="111" customWidth="1"/>
    <col min="10501" max="10501" width="6" style="111" customWidth="1"/>
    <col min="10502" max="10502" width="15.625" style="111" customWidth="1"/>
    <col min="10503" max="10503" width="20" style="111" customWidth="1"/>
    <col min="10504" max="10504" width="20.375" style="111" customWidth="1"/>
    <col min="10505" max="10715" width="8.875" style="111"/>
    <col min="10716" max="10716" width="4.75" style="111" customWidth="1"/>
    <col min="10717" max="10717" width="6.875" style="111" customWidth="1"/>
    <col min="10718" max="10718" width="25.25" style="111" customWidth="1"/>
    <col min="10719" max="10719" width="7.875" style="111" customWidth="1"/>
    <col min="10720" max="10720" width="23.875" style="111" customWidth="1"/>
    <col min="10721" max="10721" width="10.125" style="111" customWidth="1"/>
    <col min="10722" max="10722" width="6" style="111" customWidth="1"/>
    <col min="10723" max="10723" width="15.625" style="111" customWidth="1"/>
    <col min="10724" max="10724" width="20" style="111" customWidth="1"/>
    <col min="10725" max="10725" width="20.375" style="111" customWidth="1"/>
    <col min="10726" max="10751" width="8.875" style="111"/>
    <col min="10752" max="10752" width="6.875" style="111" customWidth="1"/>
    <col min="10753" max="10753" width="25.25" style="111" customWidth="1"/>
    <col min="10754" max="10754" width="7.875" style="111" customWidth="1"/>
    <col min="10755" max="10755" width="23.875" style="111" customWidth="1"/>
    <col min="10756" max="10756" width="10.125" style="111" customWidth="1"/>
    <col min="10757" max="10757" width="6" style="111" customWidth="1"/>
    <col min="10758" max="10758" width="15.625" style="111" customWidth="1"/>
    <col min="10759" max="10759" width="20" style="111" customWidth="1"/>
    <col min="10760" max="10760" width="20.375" style="111" customWidth="1"/>
    <col min="10761" max="10971" width="8.875" style="111"/>
    <col min="10972" max="10972" width="4.75" style="111" customWidth="1"/>
    <col min="10973" max="10973" width="6.875" style="111" customWidth="1"/>
    <col min="10974" max="10974" width="25.25" style="111" customWidth="1"/>
    <col min="10975" max="10975" width="7.875" style="111" customWidth="1"/>
    <col min="10976" max="10976" width="23.875" style="111" customWidth="1"/>
    <col min="10977" max="10977" width="10.125" style="111" customWidth="1"/>
    <col min="10978" max="10978" width="6" style="111" customWidth="1"/>
    <col min="10979" max="10979" width="15.625" style="111" customWidth="1"/>
    <col min="10980" max="10980" width="20" style="111" customWidth="1"/>
    <col min="10981" max="10981" width="20.375" style="111" customWidth="1"/>
    <col min="10982" max="11007" width="8.875" style="111"/>
    <col min="11008" max="11008" width="6.875" style="111" customWidth="1"/>
    <col min="11009" max="11009" width="25.25" style="111" customWidth="1"/>
    <col min="11010" max="11010" width="7.875" style="111" customWidth="1"/>
    <col min="11011" max="11011" width="23.875" style="111" customWidth="1"/>
    <col min="11012" max="11012" width="10.125" style="111" customWidth="1"/>
    <col min="11013" max="11013" width="6" style="111" customWidth="1"/>
    <col min="11014" max="11014" width="15.625" style="111" customWidth="1"/>
    <col min="11015" max="11015" width="20" style="111" customWidth="1"/>
    <col min="11016" max="11016" width="20.375" style="111" customWidth="1"/>
    <col min="11017" max="11227" width="8.875" style="111"/>
    <col min="11228" max="11228" width="4.75" style="111" customWidth="1"/>
    <col min="11229" max="11229" width="6.875" style="111" customWidth="1"/>
    <col min="11230" max="11230" width="25.25" style="111" customWidth="1"/>
    <col min="11231" max="11231" width="7.875" style="111" customWidth="1"/>
    <col min="11232" max="11232" width="23.875" style="111" customWidth="1"/>
    <col min="11233" max="11233" width="10.125" style="111" customWidth="1"/>
    <col min="11234" max="11234" width="6" style="111" customWidth="1"/>
    <col min="11235" max="11235" width="15.625" style="111" customWidth="1"/>
    <col min="11236" max="11236" width="20" style="111" customWidth="1"/>
    <col min="11237" max="11237" width="20.375" style="111" customWidth="1"/>
    <col min="11238" max="11263" width="8.875" style="111"/>
    <col min="11264" max="11264" width="6.875" style="111" customWidth="1"/>
    <col min="11265" max="11265" width="25.25" style="111" customWidth="1"/>
    <col min="11266" max="11266" width="7.875" style="111" customWidth="1"/>
    <col min="11267" max="11267" width="23.875" style="111" customWidth="1"/>
    <col min="11268" max="11268" width="10.125" style="111" customWidth="1"/>
    <col min="11269" max="11269" width="6" style="111" customWidth="1"/>
    <col min="11270" max="11270" width="15.625" style="111" customWidth="1"/>
    <col min="11271" max="11271" width="20" style="111" customWidth="1"/>
    <col min="11272" max="11272" width="20.375" style="111" customWidth="1"/>
    <col min="11273" max="11483" width="8.875" style="111"/>
    <col min="11484" max="11484" width="4.75" style="111" customWidth="1"/>
    <col min="11485" max="11485" width="6.875" style="111" customWidth="1"/>
    <col min="11486" max="11486" width="25.25" style="111" customWidth="1"/>
    <col min="11487" max="11487" width="7.875" style="111" customWidth="1"/>
    <col min="11488" max="11488" width="23.875" style="111" customWidth="1"/>
    <col min="11489" max="11489" width="10.125" style="111" customWidth="1"/>
    <col min="11490" max="11490" width="6" style="111" customWidth="1"/>
    <col min="11491" max="11491" width="15.625" style="111" customWidth="1"/>
    <col min="11492" max="11492" width="20" style="111" customWidth="1"/>
    <col min="11493" max="11493" width="20.375" style="111" customWidth="1"/>
    <col min="11494" max="11519" width="8.875" style="111"/>
    <col min="11520" max="11520" width="6.875" style="111" customWidth="1"/>
    <col min="11521" max="11521" width="25.25" style="111" customWidth="1"/>
    <col min="11522" max="11522" width="7.875" style="111" customWidth="1"/>
    <col min="11523" max="11523" width="23.875" style="111" customWidth="1"/>
    <col min="11524" max="11524" width="10.125" style="111" customWidth="1"/>
    <col min="11525" max="11525" width="6" style="111" customWidth="1"/>
    <col min="11526" max="11526" width="15.625" style="111" customWidth="1"/>
    <col min="11527" max="11527" width="20" style="111" customWidth="1"/>
    <col min="11528" max="11528" width="20.375" style="111" customWidth="1"/>
    <col min="11529" max="11739" width="8.875" style="111"/>
    <col min="11740" max="11740" width="4.75" style="111" customWidth="1"/>
    <col min="11741" max="11741" width="6.875" style="111" customWidth="1"/>
    <col min="11742" max="11742" width="25.25" style="111" customWidth="1"/>
    <col min="11743" max="11743" width="7.875" style="111" customWidth="1"/>
    <col min="11744" max="11744" width="23.875" style="111" customWidth="1"/>
    <col min="11745" max="11745" width="10.125" style="111" customWidth="1"/>
    <col min="11746" max="11746" width="6" style="111" customWidth="1"/>
    <col min="11747" max="11747" width="15.625" style="111" customWidth="1"/>
    <col min="11748" max="11748" width="20" style="111" customWidth="1"/>
    <col min="11749" max="11749" width="20.375" style="111" customWidth="1"/>
    <col min="11750" max="11775" width="8.875" style="111"/>
    <col min="11776" max="11776" width="6.875" style="111" customWidth="1"/>
    <col min="11777" max="11777" width="25.25" style="111" customWidth="1"/>
    <col min="11778" max="11778" width="7.875" style="111" customWidth="1"/>
    <col min="11779" max="11779" width="23.875" style="111" customWidth="1"/>
    <col min="11780" max="11780" width="10.125" style="111" customWidth="1"/>
    <col min="11781" max="11781" width="6" style="111" customWidth="1"/>
    <col min="11782" max="11782" width="15.625" style="111" customWidth="1"/>
    <col min="11783" max="11783" width="20" style="111" customWidth="1"/>
    <col min="11784" max="11784" width="20.375" style="111" customWidth="1"/>
    <col min="11785" max="11995" width="8.875" style="111"/>
    <col min="11996" max="11996" width="4.75" style="111" customWidth="1"/>
    <col min="11997" max="11997" width="6.875" style="111" customWidth="1"/>
    <col min="11998" max="11998" width="25.25" style="111" customWidth="1"/>
    <col min="11999" max="11999" width="7.875" style="111" customWidth="1"/>
    <col min="12000" max="12000" width="23.875" style="111" customWidth="1"/>
    <col min="12001" max="12001" width="10.125" style="111" customWidth="1"/>
    <col min="12002" max="12002" width="6" style="111" customWidth="1"/>
    <col min="12003" max="12003" width="15.625" style="111" customWidth="1"/>
    <col min="12004" max="12004" width="20" style="111" customWidth="1"/>
    <col min="12005" max="12005" width="20.375" style="111" customWidth="1"/>
    <col min="12006" max="12031" width="8.875" style="111"/>
    <col min="12032" max="12032" width="6.875" style="111" customWidth="1"/>
    <col min="12033" max="12033" width="25.25" style="111" customWidth="1"/>
    <col min="12034" max="12034" width="7.875" style="111" customWidth="1"/>
    <col min="12035" max="12035" width="23.875" style="111" customWidth="1"/>
    <col min="12036" max="12036" width="10.125" style="111" customWidth="1"/>
    <col min="12037" max="12037" width="6" style="111" customWidth="1"/>
    <col min="12038" max="12038" width="15.625" style="111" customWidth="1"/>
    <col min="12039" max="12039" width="20" style="111" customWidth="1"/>
    <col min="12040" max="12040" width="20.375" style="111" customWidth="1"/>
    <col min="12041" max="12251" width="8.875" style="111"/>
    <col min="12252" max="12252" width="4.75" style="111" customWidth="1"/>
    <col min="12253" max="12253" width="6.875" style="111" customWidth="1"/>
    <col min="12254" max="12254" width="25.25" style="111" customWidth="1"/>
    <col min="12255" max="12255" width="7.875" style="111" customWidth="1"/>
    <col min="12256" max="12256" width="23.875" style="111" customWidth="1"/>
    <col min="12257" max="12257" width="10.125" style="111" customWidth="1"/>
    <col min="12258" max="12258" width="6" style="111" customWidth="1"/>
    <col min="12259" max="12259" width="15.625" style="111" customWidth="1"/>
    <col min="12260" max="12260" width="20" style="111" customWidth="1"/>
    <col min="12261" max="12261" width="20.375" style="111" customWidth="1"/>
    <col min="12262" max="12287" width="8.875" style="111"/>
    <col min="12288" max="12288" width="6.875" style="111" customWidth="1"/>
    <col min="12289" max="12289" width="25.25" style="111" customWidth="1"/>
    <col min="12290" max="12290" width="7.875" style="111" customWidth="1"/>
    <col min="12291" max="12291" width="23.875" style="111" customWidth="1"/>
    <col min="12292" max="12292" width="10.125" style="111" customWidth="1"/>
    <col min="12293" max="12293" width="6" style="111" customWidth="1"/>
    <col min="12294" max="12294" width="15.625" style="111" customWidth="1"/>
    <col min="12295" max="12295" width="20" style="111" customWidth="1"/>
    <col min="12296" max="12296" width="20.375" style="111" customWidth="1"/>
    <col min="12297" max="12507" width="8.875" style="111"/>
    <col min="12508" max="12508" width="4.75" style="111" customWidth="1"/>
    <col min="12509" max="12509" width="6.875" style="111" customWidth="1"/>
    <col min="12510" max="12510" width="25.25" style="111" customWidth="1"/>
    <col min="12511" max="12511" width="7.875" style="111" customWidth="1"/>
    <col min="12512" max="12512" width="23.875" style="111" customWidth="1"/>
    <col min="12513" max="12513" width="10.125" style="111" customWidth="1"/>
    <col min="12514" max="12514" width="6" style="111" customWidth="1"/>
    <col min="12515" max="12515" width="15.625" style="111" customWidth="1"/>
    <col min="12516" max="12516" width="20" style="111" customWidth="1"/>
    <col min="12517" max="12517" width="20.375" style="111" customWidth="1"/>
    <col min="12518" max="12543" width="8.875" style="111"/>
    <col min="12544" max="12544" width="6.875" style="111" customWidth="1"/>
    <col min="12545" max="12545" width="25.25" style="111" customWidth="1"/>
    <col min="12546" max="12546" width="7.875" style="111" customWidth="1"/>
    <col min="12547" max="12547" width="23.875" style="111" customWidth="1"/>
    <col min="12548" max="12548" width="10.125" style="111" customWidth="1"/>
    <col min="12549" max="12549" width="6" style="111" customWidth="1"/>
    <col min="12550" max="12550" width="15.625" style="111" customWidth="1"/>
    <col min="12551" max="12551" width="20" style="111" customWidth="1"/>
    <col min="12552" max="12552" width="20.375" style="111" customWidth="1"/>
    <col min="12553" max="12763" width="8.875" style="111"/>
    <col min="12764" max="12764" width="4.75" style="111" customWidth="1"/>
    <col min="12765" max="12765" width="6.875" style="111" customWidth="1"/>
    <col min="12766" max="12766" width="25.25" style="111" customWidth="1"/>
    <col min="12767" max="12767" width="7.875" style="111" customWidth="1"/>
    <col min="12768" max="12768" width="23.875" style="111" customWidth="1"/>
    <col min="12769" max="12769" width="10.125" style="111" customWidth="1"/>
    <col min="12770" max="12770" width="6" style="111" customWidth="1"/>
    <col min="12771" max="12771" width="15.625" style="111" customWidth="1"/>
    <col min="12772" max="12772" width="20" style="111" customWidth="1"/>
    <col min="12773" max="12773" width="20.375" style="111" customWidth="1"/>
    <col min="12774" max="12799" width="8.875" style="111"/>
    <col min="12800" max="12800" width="6.875" style="111" customWidth="1"/>
    <col min="12801" max="12801" width="25.25" style="111" customWidth="1"/>
    <col min="12802" max="12802" width="7.875" style="111" customWidth="1"/>
    <col min="12803" max="12803" width="23.875" style="111" customWidth="1"/>
    <col min="12804" max="12804" width="10.125" style="111" customWidth="1"/>
    <col min="12805" max="12805" width="6" style="111" customWidth="1"/>
    <col min="12806" max="12806" width="15.625" style="111" customWidth="1"/>
    <col min="12807" max="12807" width="20" style="111" customWidth="1"/>
    <col min="12808" max="12808" width="20.375" style="111" customWidth="1"/>
    <col min="12809" max="13019" width="8.875" style="111"/>
    <col min="13020" max="13020" width="4.75" style="111" customWidth="1"/>
    <col min="13021" max="13021" width="6.875" style="111" customWidth="1"/>
    <col min="13022" max="13022" width="25.25" style="111" customWidth="1"/>
    <col min="13023" max="13023" width="7.875" style="111" customWidth="1"/>
    <col min="13024" max="13024" width="23.875" style="111" customWidth="1"/>
    <col min="13025" max="13025" width="10.125" style="111" customWidth="1"/>
    <col min="13026" max="13026" width="6" style="111" customWidth="1"/>
    <col min="13027" max="13027" width="15.625" style="111" customWidth="1"/>
    <col min="13028" max="13028" width="20" style="111" customWidth="1"/>
    <col min="13029" max="13029" width="20.375" style="111" customWidth="1"/>
    <col min="13030" max="13055" width="8.875" style="111"/>
    <col min="13056" max="13056" width="6.875" style="111" customWidth="1"/>
    <col min="13057" max="13057" width="25.25" style="111" customWidth="1"/>
    <col min="13058" max="13058" width="7.875" style="111" customWidth="1"/>
    <col min="13059" max="13059" width="23.875" style="111" customWidth="1"/>
    <col min="13060" max="13060" width="10.125" style="111" customWidth="1"/>
    <col min="13061" max="13061" width="6" style="111" customWidth="1"/>
    <col min="13062" max="13062" width="15.625" style="111" customWidth="1"/>
    <col min="13063" max="13063" width="20" style="111" customWidth="1"/>
    <col min="13064" max="13064" width="20.375" style="111" customWidth="1"/>
    <col min="13065" max="13275" width="8.875" style="111"/>
    <col min="13276" max="13276" width="4.75" style="111" customWidth="1"/>
    <col min="13277" max="13277" width="6.875" style="111" customWidth="1"/>
    <col min="13278" max="13278" width="25.25" style="111" customWidth="1"/>
    <col min="13279" max="13279" width="7.875" style="111" customWidth="1"/>
    <col min="13280" max="13280" width="23.875" style="111" customWidth="1"/>
    <col min="13281" max="13281" width="10.125" style="111" customWidth="1"/>
    <col min="13282" max="13282" width="6" style="111" customWidth="1"/>
    <col min="13283" max="13283" width="15.625" style="111" customWidth="1"/>
    <col min="13284" max="13284" width="20" style="111" customWidth="1"/>
    <col min="13285" max="13285" width="20.375" style="111" customWidth="1"/>
    <col min="13286" max="13311" width="8.875" style="111"/>
    <col min="13312" max="13312" width="6.875" style="111" customWidth="1"/>
    <col min="13313" max="13313" width="25.25" style="111" customWidth="1"/>
    <col min="13314" max="13314" width="7.875" style="111" customWidth="1"/>
    <col min="13315" max="13315" width="23.875" style="111" customWidth="1"/>
    <col min="13316" max="13316" width="10.125" style="111" customWidth="1"/>
    <col min="13317" max="13317" width="6" style="111" customWidth="1"/>
    <col min="13318" max="13318" width="15.625" style="111" customWidth="1"/>
    <col min="13319" max="13319" width="20" style="111" customWidth="1"/>
    <col min="13320" max="13320" width="20.375" style="111" customWidth="1"/>
    <col min="13321" max="13531" width="8.875" style="111"/>
    <col min="13532" max="13532" width="4.75" style="111" customWidth="1"/>
    <col min="13533" max="13533" width="6.875" style="111" customWidth="1"/>
    <col min="13534" max="13534" width="25.25" style="111" customWidth="1"/>
    <col min="13535" max="13535" width="7.875" style="111" customWidth="1"/>
    <col min="13536" max="13536" width="23.875" style="111" customWidth="1"/>
    <col min="13537" max="13537" width="10.125" style="111" customWidth="1"/>
    <col min="13538" max="13538" width="6" style="111" customWidth="1"/>
    <col min="13539" max="13539" width="15.625" style="111" customWidth="1"/>
    <col min="13540" max="13540" width="20" style="111" customWidth="1"/>
    <col min="13541" max="13541" width="20.375" style="111" customWidth="1"/>
    <col min="13542" max="13567" width="8.875" style="111"/>
    <col min="13568" max="13568" width="6.875" style="111" customWidth="1"/>
    <col min="13569" max="13569" width="25.25" style="111" customWidth="1"/>
    <col min="13570" max="13570" width="7.875" style="111" customWidth="1"/>
    <col min="13571" max="13571" width="23.875" style="111" customWidth="1"/>
    <col min="13572" max="13572" width="10.125" style="111" customWidth="1"/>
    <col min="13573" max="13573" width="6" style="111" customWidth="1"/>
    <col min="13574" max="13574" width="15.625" style="111" customWidth="1"/>
    <col min="13575" max="13575" width="20" style="111" customWidth="1"/>
    <col min="13576" max="13576" width="20.375" style="111" customWidth="1"/>
    <col min="13577" max="13787" width="8.875" style="111"/>
    <col min="13788" max="13788" width="4.75" style="111" customWidth="1"/>
    <col min="13789" max="13789" width="6.875" style="111" customWidth="1"/>
    <col min="13790" max="13790" width="25.25" style="111" customWidth="1"/>
    <col min="13791" max="13791" width="7.875" style="111" customWidth="1"/>
    <col min="13792" max="13792" width="23.875" style="111" customWidth="1"/>
    <col min="13793" max="13793" width="10.125" style="111" customWidth="1"/>
    <col min="13794" max="13794" width="6" style="111" customWidth="1"/>
    <col min="13795" max="13795" width="15.625" style="111" customWidth="1"/>
    <col min="13796" max="13796" width="20" style="111" customWidth="1"/>
    <col min="13797" max="13797" width="20.375" style="111" customWidth="1"/>
    <col min="13798" max="13823" width="8.875" style="111"/>
    <col min="13824" max="13824" width="6.875" style="111" customWidth="1"/>
    <col min="13825" max="13825" width="25.25" style="111" customWidth="1"/>
    <col min="13826" max="13826" width="7.875" style="111" customWidth="1"/>
    <col min="13827" max="13827" width="23.875" style="111" customWidth="1"/>
    <col min="13828" max="13828" width="10.125" style="111" customWidth="1"/>
    <col min="13829" max="13829" width="6" style="111" customWidth="1"/>
    <col min="13830" max="13830" width="15.625" style="111" customWidth="1"/>
    <col min="13831" max="13831" width="20" style="111" customWidth="1"/>
    <col min="13832" max="13832" width="20.375" style="111" customWidth="1"/>
    <col min="13833" max="14043" width="8.875" style="111"/>
    <col min="14044" max="14044" width="4.75" style="111" customWidth="1"/>
    <col min="14045" max="14045" width="6.875" style="111" customWidth="1"/>
    <col min="14046" max="14046" width="25.25" style="111" customWidth="1"/>
    <col min="14047" max="14047" width="7.875" style="111" customWidth="1"/>
    <col min="14048" max="14048" width="23.875" style="111" customWidth="1"/>
    <col min="14049" max="14049" width="10.125" style="111" customWidth="1"/>
    <col min="14050" max="14050" width="6" style="111" customWidth="1"/>
    <col min="14051" max="14051" width="15.625" style="111" customWidth="1"/>
    <col min="14052" max="14052" width="20" style="111" customWidth="1"/>
    <col min="14053" max="14053" width="20.375" style="111" customWidth="1"/>
    <col min="14054" max="14079" width="8.875" style="111"/>
    <col min="14080" max="14080" width="6.875" style="111" customWidth="1"/>
    <col min="14081" max="14081" width="25.25" style="111" customWidth="1"/>
    <col min="14082" max="14082" width="7.875" style="111" customWidth="1"/>
    <col min="14083" max="14083" width="23.875" style="111" customWidth="1"/>
    <col min="14084" max="14084" width="10.125" style="111" customWidth="1"/>
    <col min="14085" max="14085" width="6" style="111" customWidth="1"/>
    <col min="14086" max="14086" width="15.625" style="111" customWidth="1"/>
    <col min="14087" max="14087" width="20" style="111" customWidth="1"/>
    <col min="14088" max="14088" width="20.375" style="111" customWidth="1"/>
    <col min="14089" max="14299" width="8.875" style="111"/>
    <col min="14300" max="14300" width="4.75" style="111" customWidth="1"/>
    <col min="14301" max="14301" width="6.875" style="111" customWidth="1"/>
    <col min="14302" max="14302" width="25.25" style="111" customWidth="1"/>
    <col min="14303" max="14303" width="7.875" style="111" customWidth="1"/>
    <col min="14304" max="14304" width="23.875" style="111" customWidth="1"/>
    <col min="14305" max="14305" width="10.125" style="111" customWidth="1"/>
    <col min="14306" max="14306" width="6" style="111" customWidth="1"/>
    <col min="14307" max="14307" width="15.625" style="111" customWidth="1"/>
    <col min="14308" max="14308" width="20" style="111" customWidth="1"/>
    <col min="14309" max="14309" width="20.375" style="111" customWidth="1"/>
    <col min="14310" max="14335" width="8.875" style="111"/>
    <col min="14336" max="14336" width="6.875" style="111" customWidth="1"/>
    <col min="14337" max="14337" width="25.25" style="111" customWidth="1"/>
    <col min="14338" max="14338" width="7.875" style="111" customWidth="1"/>
    <col min="14339" max="14339" width="23.875" style="111" customWidth="1"/>
    <col min="14340" max="14340" width="10.125" style="111" customWidth="1"/>
    <col min="14341" max="14341" width="6" style="111" customWidth="1"/>
    <col min="14342" max="14342" width="15.625" style="111" customWidth="1"/>
    <col min="14343" max="14343" width="20" style="111" customWidth="1"/>
    <col min="14344" max="14344" width="20.375" style="111" customWidth="1"/>
    <col min="14345" max="14555" width="8.875" style="111"/>
    <col min="14556" max="14556" width="4.75" style="111" customWidth="1"/>
    <col min="14557" max="14557" width="6.875" style="111" customWidth="1"/>
    <col min="14558" max="14558" width="25.25" style="111" customWidth="1"/>
    <col min="14559" max="14559" width="7.875" style="111" customWidth="1"/>
    <col min="14560" max="14560" width="23.875" style="111" customWidth="1"/>
    <col min="14561" max="14561" width="10.125" style="111" customWidth="1"/>
    <col min="14562" max="14562" width="6" style="111" customWidth="1"/>
    <col min="14563" max="14563" width="15.625" style="111" customWidth="1"/>
    <col min="14564" max="14564" width="20" style="111" customWidth="1"/>
    <col min="14565" max="14565" width="20.375" style="111" customWidth="1"/>
    <col min="14566" max="14591" width="8.875" style="111"/>
    <col min="14592" max="14592" width="6.875" style="111" customWidth="1"/>
    <col min="14593" max="14593" width="25.25" style="111" customWidth="1"/>
    <col min="14594" max="14594" width="7.875" style="111" customWidth="1"/>
    <col min="14595" max="14595" width="23.875" style="111" customWidth="1"/>
    <col min="14596" max="14596" width="10.125" style="111" customWidth="1"/>
    <col min="14597" max="14597" width="6" style="111" customWidth="1"/>
    <col min="14598" max="14598" width="15.625" style="111" customWidth="1"/>
    <col min="14599" max="14599" width="20" style="111" customWidth="1"/>
    <col min="14600" max="14600" width="20.375" style="111" customWidth="1"/>
    <col min="14601" max="14811" width="8.875" style="111"/>
    <col min="14812" max="14812" width="4.75" style="111" customWidth="1"/>
    <col min="14813" max="14813" width="6.875" style="111" customWidth="1"/>
    <col min="14814" max="14814" width="25.25" style="111" customWidth="1"/>
    <col min="14815" max="14815" width="7.875" style="111" customWidth="1"/>
    <col min="14816" max="14816" width="23.875" style="111" customWidth="1"/>
    <col min="14817" max="14817" width="10.125" style="111" customWidth="1"/>
    <col min="14818" max="14818" width="6" style="111" customWidth="1"/>
    <col min="14819" max="14819" width="15.625" style="111" customWidth="1"/>
    <col min="14820" max="14820" width="20" style="111" customWidth="1"/>
    <col min="14821" max="14821" width="20.375" style="111" customWidth="1"/>
    <col min="14822" max="14847" width="8.875" style="111"/>
    <col min="14848" max="14848" width="6.875" style="111" customWidth="1"/>
    <col min="14849" max="14849" width="25.25" style="111" customWidth="1"/>
    <col min="14850" max="14850" width="7.875" style="111" customWidth="1"/>
    <col min="14851" max="14851" width="23.875" style="111" customWidth="1"/>
    <col min="14852" max="14852" width="10.125" style="111" customWidth="1"/>
    <col min="14853" max="14853" width="6" style="111" customWidth="1"/>
    <col min="14854" max="14854" width="15.625" style="111" customWidth="1"/>
    <col min="14855" max="14855" width="20" style="111" customWidth="1"/>
    <col min="14856" max="14856" width="20.375" style="111" customWidth="1"/>
    <col min="14857" max="15067" width="8.875" style="111"/>
    <col min="15068" max="15068" width="4.75" style="111" customWidth="1"/>
    <col min="15069" max="15069" width="6.875" style="111" customWidth="1"/>
    <col min="15070" max="15070" width="25.25" style="111" customWidth="1"/>
    <col min="15071" max="15071" width="7.875" style="111" customWidth="1"/>
    <col min="15072" max="15072" width="23.875" style="111" customWidth="1"/>
    <col min="15073" max="15073" width="10.125" style="111" customWidth="1"/>
    <col min="15074" max="15074" width="6" style="111" customWidth="1"/>
    <col min="15075" max="15075" width="15.625" style="111" customWidth="1"/>
    <col min="15076" max="15076" width="20" style="111" customWidth="1"/>
    <col min="15077" max="15077" width="20.375" style="111" customWidth="1"/>
    <col min="15078" max="15103" width="8.875" style="111"/>
    <col min="15104" max="15104" width="6.875" style="111" customWidth="1"/>
    <col min="15105" max="15105" width="25.25" style="111" customWidth="1"/>
    <col min="15106" max="15106" width="7.875" style="111" customWidth="1"/>
    <col min="15107" max="15107" width="23.875" style="111" customWidth="1"/>
    <col min="15108" max="15108" width="10.125" style="111" customWidth="1"/>
    <col min="15109" max="15109" width="6" style="111" customWidth="1"/>
    <col min="15110" max="15110" width="15.625" style="111" customWidth="1"/>
    <col min="15111" max="15111" width="20" style="111" customWidth="1"/>
    <col min="15112" max="15112" width="20.375" style="111" customWidth="1"/>
    <col min="15113" max="15323" width="8.875" style="111"/>
    <col min="15324" max="15324" width="4.75" style="111" customWidth="1"/>
    <col min="15325" max="15325" width="6.875" style="111" customWidth="1"/>
    <col min="15326" max="15326" width="25.25" style="111" customWidth="1"/>
    <col min="15327" max="15327" width="7.875" style="111" customWidth="1"/>
    <col min="15328" max="15328" width="23.875" style="111" customWidth="1"/>
    <col min="15329" max="15329" width="10.125" style="111" customWidth="1"/>
    <col min="15330" max="15330" width="6" style="111" customWidth="1"/>
    <col min="15331" max="15331" width="15.625" style="111" customWidth="1"/>
    <col min="15332" max="15332" width="20" style="111" customWidth="1"/>
    <col min="15333" max="15333" width="20.375" style="111" customWidth="1"/>
    <col min="15334" max="15359" width="8.875" style="111"/>
    <col min="15360" max="15360" width="6.875" style="111" customWidth="1"/>
    <col min="15361" max="15361" width="25.25" style="111" customWidth="1"/>
    <col min="15362" max="15362" width="7.875" style="111" customWidth="1"/>
    <col min="15363" max="15363" width="23.875" style="111" customWidth="1"/>
    <col min="15364" max="15364" width="10.125" style="111" customWidth="1"/>
    <col min="15365" max="15365" width="6" style="111" customWidth="1"/>
    <col min="15366" max="15366" width="15.625" style="111" customWidth="1"/>
    <col min="15367" max="15367" width="20" style="111" customWidth="1"/>
    <col min="15368" max="15368" width="20.375" style="111" customWidth="1"/>
    <col min="15369" max="15579" width="8.875" style="111"/>
    <col min="15580" max="15580" width="4.75" style="111" customWidth="1"/>
    <col min="15581" max="15581" width="6.875" style="111" customWidth="1"/>
    <col min="15582" max="15582" width="25.25" style="111" customWidth="1"/>
    <col min="15583" max="15583" width="7.875" style="111" customWidth="1"/>
    <col min="15584" max="15584" width="23.875" style="111" customWidth="1"/>
    <col min="15585" max="15585" width="10.125" style="111" customWidth="1"/>
    <col min="15586" max="15586" width="6" style="111" customWidth="1"/>
    <col min="15587" max="15587" width="15.625" style="111" customWidth="1"/>
    <col min="15588" max="15588" width="20" style="111" customWidth="1"/>
    <col min="15589" max="15589" width="20.375" style="111" customWidth="1"/>
    <col min="15590" max="15615" width="8.875" style="111"/>
    <col min="15616" max="15616" width="6.875" style="111" customWidth="1"/>
    <col min="15617" max="15617" width="25.25" style="111" customWidth="1"/>
    <col min="15618" max="15618" width="7.875" style="111" customWidth="1"/>
    <col min="15619" max="15619" width="23.875" style="111" customWidth="1"/>
    <col min="15620" max="15620" width="10.125" style="111" customWidth="1"/>
    <col min="15621" max="15621" width="6" style="111" customWidth="1"/>
    <col min="15622" max="15622" width="15.625" style="111" customWidth="1"/>
    <col min="15623" max="15623" width="20" style="111" customWidth="1"/>
    <col min="15624" max="15624" width="20.375" style="111" customWidth="1"/>
    <col min="15625" max="15835" width="8.875" style="111"/>
    <col min="15836" max="15836" width="4.75" style="111" customWidth="1"/>
    <col min="15837" max="15837" width="6.875" style="111" customWidth="1"/>
    <col min="15838" max="15838" width="25.25" style="111" customWidth="1"/>
    <col min="15839" max="15839" width="7.875" style="111" customWidth="1"/>
    <col min="15840" max="15840" width="23.875" style="111" customWidth="1"/>
    <col min="15841" max="15841" width="10.125" style="111" customWidth="1"/>
    <col min="15842" max="15842" width="6" style="111" customWidth="1"/>
    <col min="15843" max="15843" width="15.625" style="111" customWidth="1"/>
    <col min="15844" max="15844" width="20" style="111" customWidth="1"/>
    <col min="15845" max="15845" width="20.375" style="111" customWidth="1"/>
    <col min="15846" max="15871" width="8.875" style="111"/>
    <col min="15872" max="15872" width="6.875" style="111" customWidth="1"/>
    <col min="15873" max="15873" width="25.25" style="111" customWidth="1"/>
    <col min="15874" max="15874" width="7.875" style="111" customWidth="1"/>
    <col min="15875" max="15875" width="23.875" style="111" customWidth="1"/>
    <col min="15876" max="15876" width="10.125" style="111" customWidth="1"/>
    <col min="15877" max="15877" width="6" style="111" customWidth="1"/>
    <col min="15878" max="15878" width="15.625" style="111" customWidth="1"/>
    <col min="15879" max="15879" width="20" style="111" customWidth="1"/>
    <col min="15880" max="15880" width="20.375" style="111" customWidth="1"/>
    <col min="15881" max="16091" width="8.875" style="111"/>
    <col min="16092" max="16092" width="4.75" style="111" customWidth="1"/>
    <col min="16093" max="16093" width="6.875" style="111" customWidth="1"/>
    <col min="16094" max="16094" width="25.25" style="111" customWidth="1"/>
    <col min="16095" max="16095" width="7.875" style="111" customWidth="1"/>
    <col min="16096" max="16096" width="23.875" style="111" customWidth="1"/>
    <col min="16097" max="16097" width="10.125" style="111" customWidth="1"/>
    <col min="16098" max="16098" width="6" style="111" customWidth="1"/>
    <col min="16099" max="16099" width="15.625" style="111" customWidth="1"/>
    <col min="16100" max="16100" width="20" style="111" customWidth="1"/>
    <col min="16101" max="16101" width="20.375" style="111" customWidth="1"/>
    <col min="16102" max="16127" width="8.875" style="111"/>
    <col min="16128" max="16128" width="6.875" style="111" customWidth="1"/>
    <col min="16129" max="16129" width="25.25" style="111" customWidth="1"/>
    <col min="16130" max="16130" width="7.875" style="111" customWidth="1"/>
    <col min="16131" max="16131" width="23.875" style="111" customWidth="1"/>
    <col min="16132" max="16132" width="10.125" style="111" customWidth="1"/>
    <col min="16133" max="16133" width="6" style="111" customWidth="1"/>
    <col min="16134" max="16134" width="15.625" style="111" customWidth="1"/>
    <col min="16135" max="16135" width="20" style="111" customWidth="1"/>
    <col min="16136" max="16136" width="20.375" style="111" customWidth="1"/>
    <col min="16137" max="16347" width="8.875" style="111"/>
    <col min="16348" max="16348" width="4.75" style="111" customWidth="1"/>
    <col min="16349" max="16349" width="6.875" style="111" customWidth="1"/>
    <col min="16350" max="16350" width="25.25" style="111" customWidth="1"/>
    <col min="16351" max="16351" width="7.875" style="111" customWidth="1"/>
    <col min="16352" max="16352" width="23.875" style="111" customWidth="1"/>
    <col min="16353" max="16353" width="10.125" style="111" customWidth="1"/>
    <col min="16354" max="16354" width="6" style="111" customWidth="1"/>
    <col min="16355" max="16355" width="15.625" style="111" customWidth="1"/>
    <col min="16356" max="16356" width="20" style="111" customWidth="1"/>
    <col min="16357" max="16357" width="20.375" style="111" customWidth="1"/>
    <col min="16358" max="16384" width="8.875" style="111"/>
  </cols>
  <sheetData>
    <row r="1" spans="1:14" ht="28.5" customHeight="1">
      <c r="A1" s="138" t="s">
        <v>1</v>
      </c>
      <c r="B1" s="139" t="s">
        <v>42</v>
      </c>
      <c r="C1" s="140" t="s">
        <v>3</v>
      </c>
      <c r="D1" s="141" t="s">
        <v>43</v>
      </c>
      <c r="E1" s="142" t="s">
        <v>5</v>
      </c>
      <c r="F1" s="143" t="s">
        <v>44</v>
      </c>
      <c r="G1" s="143" t="s">
        <v>45</v>
      </c>
      <c r="H1" s="144" t="s">
        <v>46</v>
      </c>
    </row>
    <row r="2" spans="1:14" ht="14.25" customHeight="1">
      <c r="A2" s="131"/>
      <c r="B2" s="112"/>
      <c r="C2" s="113"/>
      <c r="D2" s="114"/>
      <c r="E2" s="115"/>
      <c r="F2" s="162"/>
      <c r="G2" s="163"/>
      <c r="H2" s="164"/>
    </row>
    <row r="3" spans="1:14" ht="14.25" customHeight="1">
      <c r="A3" s="75"/>
      <c r="B3" s="46"/>
      <c r="C3" s="117"/>
      <c r="D3" s="118"/>
      <c r="E3" s="119"/>
      <c r="F3" s="165"/>
      <c r="G3" s="166"/>
      <c r="H3" s="167"/>
    </row>
    <row r="4" spans="1:14" ht="14.25" customHeight="1">
      <c r="A4" s="131"/>
      <c r="B4" s="112"/>
      <c r="C4" s="113"/>
      <c r="D4" s="114"/>
      <c r="E4" s="115"/>
      <c r="F4" s="162"/>
      <c r="G4" s="168"/>
      <c r="H4" s="164"/>
    </row>
    <row r="5" spans="1:14" ht="14.25" customHeight="1">
      <c r="A5" s="125" t="s">
        <v>40</v>
      </c>
      <c r="B5" s="120" t="s">
        <v>299</v>
      </c>
      <c r="C5" s="121"/>
      <c r="D5" s="118">
        <v>1</v>
      </c>
      <c r="E5" s="119" t="s">
        <v>9</v>
      </c>
      <c r="F5" s="169"/>
      <c r="G5" s="166">
        <f>G53</f>
        <v>34920636</v>
      </c>
      <c r="H5" s="170"/>
    </row>
    <row r="6" spans="1:14" ht="14.25" customHeight="1">
      <c r="A6" s="131"/>
      <c r="B6" s="112"/>
      <c r="C6" s="113"/>
      <c r="D6" s="114"/>
      <c r="E6" s="115"/>
      <c r="F6" s="162"/>
      <c r="G6" s="168"/>
      <c r="H6" s="164"/>
    </row>
    <row r="7" spans="1:14" ht="14.25" customHeight="1">
      <c r="A7" s="125"/>
      <c r="B7" s="116"/>
      <c r="C7" s="117"/>
      <c r="D7" s="118"/>
      <c r="E7" s="119"/>
      <c r="F7" s="165"/>
      <c r="G7" s="166"/>
      <c r="H7" s="167"/>
    </row>
    <row r="8" spans="1:14" ht="14.25" customHeight="1">
      <c r="A8" s="131"/>
      <c r="B8" s="112"/>
      <c r="C8" s="113"/>
      <c r="D8" s="114"/>
      <c r="E8" s="115"/>
      <c r="F8" s="162"/>
      <c r="G8" s="168"/>
      <c r="H8" s="164"/>
    </row>
    <row r="9" spans="1:14" ht="14.25" customHeight="1">
      <c r="A9" s="125"/>
      <c r="B9" s="116"/>
      <c r="C9" s="117"/>
      <c r="D9" s="118"/>
      <c r="E9" s="119"/>
      <c r="F9" s="165"/>
      <c r="G9" s="166"/>
      <c r="H9" s="167"/>
      <c r="L9" s="122"/>
      <c r="N9" s="123"/>
    </row>
    <row r="10" spans="1:14" ht="14.25" customHeight="1">
      <c r="A10" s="131"/>
      <c r="B10" s="112"/>
      <c r="C10" s="113"/>
      <c r="D10" s="114"/>
      <c r="E10" s="115"/>
      <c r="F10" s="162"/>
      <c r="G10" s="168"/>
      <c r="H10" s="164"/>
    </row>
    <row r="11" spans="1:14" ht="14.25" customHeight="1">
      <c r="A11" s="131"/>
      <c r="B11" s="124" t="s">
        <v>283</v>
      </c>
      <c r="C11" s="117"/>
      <c r="D11" s="118"/>
      <c r="E11" s="125"/>
      <c r="F11" s="162"/>
      <c r="G11" s="166">
        <f>SUM(G4:G7)</f>
        <v>34920636</v>
      </c>
      <c r="H11" s="167"/>
      <c r="L11" s="122"/>
      <c r="N11" s="123"/>
    </row>
    <row r="12" spans="1:14" ht="14.25" customHeight="1">
      <c r="A12" s="145"/>
      <c r="B12" s="112"/>
      <c r="C12" s="113"/>
      <c r="D12" s="114"/>
      <c r="E12" s="115"/>
      <c r="F12" s="171"/>
      <c r="G12" s="168"/>
      <c r="H12" s="172"/>
    </row>
    <row r="13" spans="1:14" ht="14.25" customHeight="1">
      <c r="A13" s="125"/>
      <c r="B13" s="116"/>
      <c r="C13" s="117"/>
      <c r="D13" s="118"/>
      <c r="E13" s="125"/>
      <c r="F13" s="165"/>
      <c r="G13" s="166"/>
      <c r="H13" s="167"/>
      <c r="L13" s="122"/>
      <c r="N13" s="123"/>
    </row>
    <row r="14" spans="1:14" ht="14.25" customHeight="1">
      <c r="A14" s="131"/>
      <c r="B14" s="112"/>
      <c r="C14" s="113"/>
      <c r="D14" s="114"/>
      <c r="E14" s="115"/>
      <c r="F14" s="171"/>
      <c r="G14" s="168"/>
      <c r="H14" s="164"/>
    </row>
    <row r="15" spans="1:14" ht="14.25" customHeight="1">
      <c r="A15" s="131"/>
      <c r="B15" s="116"/>
      <c r="C15" s="117"/>
      <c r="D15" s="118"/>
      <c r="E15" s="125"/>
      <c r="F15" s="165"/>
      <c r="G15" s="166"/>
      <c r="H15" s="167"/>
      <c r="L15" s="122"/>
      <c r="N15" s="123"/>
    </row>
    <row r="16" spans="1:14" ht="14.25" customHeight="1">
      <c r="A16" s="145"/>
      <c r="B16" s="112"/>
      <c r="C16" s="113"/>
      <c r="D16" s="114"/>
      <c r="E16" s="115"/>
      <c r="F16" s="171"/>
      <c r="G16" s="168"/>
      <c r="H16" s="164"/>
    </row>
    <row r="17" spans="1:14" ht="14.25" customHeight="1">
      <c r="A17" s="125"/>
      <c r="B17" s="116"/>
      <c r="C17" s="117"/>
      <c r="D17" s="114"/>
      <c r="E17" s="125"/>
      <c r="F17" s="165"/>
      <c r="G17" s="166"/>
      <c r="H17" s="167"/>
      <c r="L17" s="122"/>
      <c r="N17" s="123"/>
    </row>
    <row r="18" spans="1:14" ht="14.25" customHeight="1">
      <c r="A18" s="131"/>
      <c r="B18" s="126"/>
      <c r="C18" s="127"/>
      <c r="D18" s="128"/>
      <c r="E18" s="129"/>
      <c r="F18" s="162"/>
      <c r="G18" s="168"/>
      <c r="H18" s="164"/>
    </row>
    <row r="19" spans="1:14" ht="14.25" customHeight="1">
      <c r="A19" s="131"/>
      <c r="B19" s="112"/>
      <c r="C19" s="113"/>
      <c r="D19" s="114"/>
      <c r="E19" s="115"/>
      <c r="F19" s="165"/>
      <c r="G19" s="166"/>
      <c r="H19" s="167"/>
      <c r="L19" s="122"/>
      <c r="N19" s="123"/>
    </row>
    <row r="20" spans="1:14" ht="14.25" customHeight="1">
      <c r="A20" s="145"/>
      <c r="B20" s="126"/>
      <c r="C20" s="127"/>
      <c r="D20" s="128"/>
      <c r="E20" s="129"/>
      <c r="F20" s="162"/>
      <c r="G20" s="168"/>
      <c r="H20" s="164"/>
    </row>
    <row r="21" spans="1:14" ht="14.25" customHeight="1">
      <c r="A21" s="125"/>
      <c r="B21" s="112"/>
      <c r="C21" s="113"/>
      <c r="D21" s="114"/>
      <c r="E21" s="115"/>
      <c r="F21" s="165"/>
      <c r="G21" s="166"/>
      <c r="H21" s="167"/>
      <c r="L21" s="122"/>
      <c r="N21" s="123"/>
    </row>
    <row r="22" spans="1:14" ht="14.25" customHeight="1">
      <c r="A22" s="145"/>
      <c r="B22" s="126"/>
      <c r="C22" s="127"/>
      <c r="D22" s="128"/>
      <c r="E22" s="129"/>
      <c r="F22" s="162"/>
      <c r="G22" s="168"/>
      <c r="H22" s="164"/>
    </row>
    <row r="23" spans="1:14" ht="14.25" customHeight="1">
      <c r="A23" s="125"/>
      <c r="B23" s="116"/>
      <c r="C23" s="116"/>
      <c r="D23" s="118"/>
      <c r="E23" s="119"/>
      <c r="F23" s="165"/>
      <c r="G23" s="166"/>
      <c r="H23" s="167"/>
    </row>
    <row r="24" spans="1:14" ht="14.25" customHeight="1">
      <c r="A24" s="131"/>
      <c r="B24" s="112"/>
      <c r="C24" s="113"/>
      <c r="D24" s="114"/>
      <c r="E24" s="115"/>
      <c r="F24" s="162"/>
      <c r="G24" s="168"/>
      <c r="H24" s="164"/>
    </row>
    <row r="25" spans="1:14" ht="14.25" customHeight="1">
      <c r="A25" s="131"/>
      <c r="B25" s="112"/>
      <c r="C25" s="113"/>
      <c r="D25" s="114"/>
      <c r="E25" s="115"/>
      <c r="F25" s="162"/>
      <c r="G25" s="166"/>
      <c r="H25" s="164"/>
    </row>
    <row r="26" spans="1:14" ht="14.25" customHeight="1">
      <c r="A26" s="145"/>
      <c r="B26" s="126"/>
      <c r="C26" s="127"/>
      <c r="D26" s="128"/>
      <c r="E26" s="129"/>
      <c r="F26" s="171"/>
      <c r="G26" s="173"/>
      <c r="H26" s="172"/>
    </row>
    <row r="27" spans="1:14" ht="14.25" customHeight="1">
      <c r="A27" s="125"/>
      <c r="B27" s="116"/>
      <c r="C27" s="117"/>
      <c r="D27" s="118"/>
      <c r="E27" s="119"/>
      <c r="F27" s="165"/>
      <c r="G27" s="166"/>
      <c r="H27" s="167"/>
    </row>
    <row r="28" spans="1:14" ht="14.25" customHeight="1">
      <c r="A28" s="131"/>
      <c r="B28" s="112"/>
      <c r="C28" s="113"/>
      <c r="D28" s="114"/>
      <c r="E28" s="115"/>
      <c r="F28" s="162"/>
      <c r="G28" s="168"/>
      <c r="H28" s="164"/>
    </row>
    <row r="29" spans="1:14" ht="14.25" customHeight="1">
      <c r="A29" s="131"/>
      <c r="B29" s="112"/>
      <c r="C29" s="113"/>
      <c r="D29" s="114"/>
      <c r="E29" s="115"/>
      <c r="F29" s="162"/>
      <c r="G29" s="166"/>
      <c r="H29" s="164"/>
    </row>
    <row r="30" spans="1:14" ht="14.25" customHeight="1">
      <c r="A30" s="145"/>
      <c r="B30" s="126"/>
      <c r="C30" s="127"/>
      <c r="D30" s="128"/>
      <c r="E30" s="129"/>
      <c r="F30" s="171"/>
      <c r="G30" s="173"/>
      <c r="H30" s="172"/>
    </row>
    <row r="31" spans="1:14" ht="14.25" customHeight="1">
      <c r="A31" s="125"/>
      <c r="B31" s="116"/>
      <c r="C31" s="117"/>
      <c r="D31" s="118"/>
      <c r="E31" s="119"/>
      <c r="F31" s="165"/>
      <c r="G31" s="166"/>
      <c r="H31" s="167"/>
    </row>
    <row r="32" spans="1:14" ht="14.25" customHeight="1">
      <c r="A32" s="131"/>
      <c r="B32" s="112"/>
      <c r="C32" s="113"/>
      <c r="D32" s="114"/>
      <c r="E32" s="115"/>
      <c r="F32" s="162"/>
      <c r="G32" s="168"/>
      <c r="H32" s="164"/>
    </row>
    <row r="33" spans="1:8" ht="14.25" customHeight="1">
      <c r="A33" s="125"/>
      <c r="B33" s="116"/>
      <c r="C33" s="117"/>
      <c r="D33" s="118"/>
      <c r="E33" s="119"/>
      <c r="F33" s="165"/>
      <c r="G33" s="166"/>
      <c r="H33" s="167"/>
    </row>
    <row r="34" spans="1:8" ht="14.25" customHeight="1">
      <c r="A34" s="131"/>
      <c r="B34" s="112"/>
      <c r="C34" s="113"/>
      <c r="D34" s="114"/>
      <c r="E34" s="115"/>
      <c r="F34" s="162"/>
      <c r="G34" s="168"/>
      <c r="H34" s="164"/>
    </row>
    <row r="35" spans="1:8" ht="14.25" customHeight="1">
      <c r="A35" s="125"/>
      <c r="B35" s="116"/>
      <c r="C35" s="117"/>
      <c r="D35" s="118"/>
      <c r="E35" s="119"/>
      <c r="F35" s="165"/>
      <c r="G35" s="166"/>
      <c r="H35" s="167"/>
    </row>
    <row r="36" spans="1:8" ht="14.25" customHeight="1">
      <c r="A36" s="131"/>
      <c r="B36" s="112"/>
      <c r="C36" s="113"/>
      <c r="D36" s="114"/>
      <c r="E36" s="115"/>
      <c r="F36" s="162"/>
      <c r="G36" s="168"/>
      <c r="H36" s="164"/>
    </row>
    <row r="37" spans="1:8" ht="14.25" customHeight="1">
      <c r="A37" s="125" t="s">
        <v>300</v>
      </c>
      <c r="B37" s="120" t="s">
        <v>47</v>
      </c>
      <c r="C37" s="121"/>
      <c r="D37" s="118"/>
      <c r="E37" s="119"/>
      <c r="F37" s="169"/>
      <c r="G37" s="166"/>
      <c r="H37" s="170"/>
    </row>
    <row r="38" spans="1:8" ht="14.25" customHeight="1">
      <c r="A38" s="131"/>
      <c r="B38" s="112"/>
      <c r="C38" s="113"/>
      <c r="D38" s="114"/>
      <c r="E38" s="115"/>
      <c r="F38" s="162"/>
      <c r="G38" s="168"/>
      <c r="H38" s="164"/>
    </row>
    <row r="39" spans="1:8" ht="14.25" customHeight="1">
      <c r="A39" s="125">
        <v>1</v>
      </c>
      <c r="B39" s="116" t="s">
        <v>48</v>
      </c>
      <c r="C39" s="117"/>
      <c r="D39" s="118">
        <v>1</v>
      </c>
      <c r="E39" s="119" t="s">
        <v>9</v>
      </c>
      <c r="F39" s="165"/>
      <c r="G39" s="166">
        <f>$G$137</f>
        <v>5498516</v>
      </c>
      <c r="H39" s="167"/>
    </row>
    <row r="40" spans="1:8" ht="14.25" customHeight="1">
      <c r="A40" s="131"/>
      <c r="B40" s="112"/>
      <c r="C40" s="113"/>
      <c r="D40" s="114"/>
      <c r="E40" s="115"/>
      <c r="F40" s="162"/>
      <c r="G40" s="163"/>
      <c r="H40" s="164"/>
    </row>
    <row r="41" spans="1:8" ht="14.25" customHeight="1">
      <c r="A41" s="125">
        <v>2</v>
      </c>
      <c r="B41" s="116" t="s">
        <v>49</v>
      </c>
      <c r="C41" s="117"/>
      <c r="D41" s="118">
        <v>1</v>
      </c>
      <c r="E41" s="119" t="s">
        <v>9</v>
      </c>
      <c r="F41" s="165"/>
      <c r="G41" s="166">
        <f>$G$239</f>
        <v>10240008</v>
      </c>
      <c r="H41" s="167"/>
    </row>
    <row r="42" spans="1:8" ht="14.25" customHeight="1">
      <c r="A42" s="131"/>
      <c r="B42" s="112"/>
      <c r="C42" s="113"/>
      <c r="D42" s="114"/>
      <c r="E42" s="115"/>
      <c r="F42" s="162"/>
      <c r="G42" s="168"/>
      <c r="H42" s="164"/>
    </row>
    <row r="43" spans="1:8" ht="14.25" customHeight="1">
      <c r="A43" s="125">
        <v>3</v>
      </c>
      <c r="B43" s="116" t="s">
        <v>50</v>
      </c>
      <c r="C43" s="117"/>
      <c r="D43" s="118">
        <v>1</v>
      </c>
      <c r="E43" s="119" t="s">
        <v>9</v>
      </c>
      <c r="F43" s="165"/>
      <c r="G43" s="166">
        <f>$G$375</f>
        <v>11373746</v>
      </c>
      <c r="H43" s="167"/>
    </row>
    <row r="44" spans="1:8" ht="14.25" customHeight="1">
      <c r="A44" s="131"/>
      <c r="B44" s="112"/>
      <c r="C44" s="113"/>
      <c r="D44" s="114"/>
      <c r="E44" s="115"/>
      <c r="F44" s="162"/>
      <c r="G44" s="168"/>
      <c r="H44" s="164"/>
    </row>
    <row r="45" spans="1:8" ht="14.25" customHeight="1">
      <c r="A45" s="131">
        <v>4</v>
      </c>
      <c r="B45" s="116" t="s">
        <v>51</v>
      </c>
      <c r="C45" s="117"/>
      <c r="D45" s="118">
        <v>1</v>
      </c>
      <c r="E45" s="125" t="s">
        <v>9</v>
      </c>
      <c r="F45" s="162"/>
      <c r="G45" s="166">
        <f>$G$443</f>
        <v>2372263</v>
      </c>
      <c r="H45" s="167"/>
    </row>
    <row r="46" spans="1:8" ht="14.25" customHeight="1">
      <c r="A46" s="145"/>
      <c r="B46" s="112"/>
      <c r="C46" s="113"/>
      <c r="D46" s="114"/>
      <c r="E46" s="115"/>
      <c r="F46" s="171"/>
      <c r="G46" s="168"/>
      <c r="H46" s="172"/>
    </row>
    <row r="47" spans="1:8" ht="14.25" customHeight="1">
      <c r="A47" s="125">
        <v>5</v>
      </c>
      <c r="B47" s="116" t="s">
        <v>52</v>
      </c>
      <c r="C47" s="117"/>
      <c r="D47" s="118">
        <v>1</v>
      </c>
      <c r="E47" s="125" t="s">
        <v>9</v>
      </c>
      <c r="F47" s="165"/>
      <c r="G47" s="166">
        <f>$G$511</f>
        <v>1167642</v>
      </c>
      <c r="H47" s="167"/>
    </row>
    <row r="48" spans="1:8" ht="14.25" customHeight="1">
      <c r="A48" s="131"/>
      <c r="B48" s="112"/>
      <c r="C48" s="113"/>
      <c r="D48" s="114"/>
      <c r="E48" s="115"/>
      <c r="F48" s="171"/>
      <c r="G48" s="168"/>
      <c r="H48" s="164"/>
    </row>
    <row r="49" spans="1:8" ht="14.25" customHeight="1">
      <c r="A49" s="125">
        <v>6</v>
      </c>
      <c r="B49" s="116" t="s">
        <v>53</v>
      </c>
      <c r="C49" s="117"/>
      <c r="D49" s="118">
        <v>1</v>
      </c>
      <c r="E49" s="125" t="s">
        <v>9</v>
      </c>
      <c r="F49" s="165"/>
      <c r="G49" s="166">
        <f>$G$543</f>
        <v>4268461</v>
      </c>
      <c r="H49" s="167"/>
    </row>
    <row r="50" spans="1:8" ht="14.25" customHeight="1">
      <c r="A50" s="131"/>
      <c r="B50" s="112"/>
      <c r="C50" s="113"/>
      <c r="D50" s="114"/>
      <c r="E50" s="115"/>
      <c r="F50" s="162"/>
      <c r="G50" s="168"/>
      <c r="H50" s="164"/>
    </row>
    <row r="51" spans="1:8" ht="14.25" customHeight="1">
      <c r="A51" s="131"/>
      <c r="B51" s="112"/>
      <c r="C51" s="113"/>
      <c r="D51" s="114"/>
      <c r="E51" s="115"/>
      <c r="F51" s="162"/>
      <c r="G51" s="168"/>
      <c r="H51" s="167"/>
    </row>
    <row r="52" spans="1:8" ht="14.25" customHeight="1">
      <c r="A52" s="145"/>
      <c r="B52" s="126"/>
      <c r="C52" s="127"/>
      <c r="D52" s="128"/>
      <c r="E52" s="129"/>
      <c r="F52" s="171"/>
      <c r="G52" s="173"/>
      <c r="H52" s="164"/>
    </row>
    <row r="53" spans="1:8" ht="14.25" customHeight="1">
      <c r="A53" s="125"/>
      <c r="B53" s="116" t="s">
        <v>54</v>
      </c>
      <c r="C53" s="117"/>
      <c r="D53" s="118"/>
      <c r="E53" s="119"/>
      <c r="F53" s="165"/>
      <c r="G53" s="166">
        <f>SUM(G38:G49)</f>
        <v>34920636</v>
      </c>
      <c r="H53" s="167"/>
    </row>
    <row r="54" spans="1:8" ht="14.25" customHeight="1">
      <c r="A54" s="131"/>
      <c r="B54" s="112"/>
      <c r="C54" s="113"/>
      <c r="D54" s="114"/>
      <c r="E54" s="115"/>
      <c r="F54" s="162"/>
      <c r="G54" s="168"/>
      <c r="H54" s="164"/>
    </row>
    <row r="55" spans="1:8" ht="14.25" customHeight="1">
      <c r="A55" s="125"/>
      <c r="B55" s="116"/>
      <c r="C55" s="117"/>
      <c r="D55" s="118"/>
      <c r="E55" s="119"/>
      <c r="F55" s="165"/>
      <c r="G55" s="166"/>
      <c r="H55" s="167"/>
    </row>
    <row r="56" spans="1:8" ht="14.25" customHeight="1">
      <c r="A56" s="131"/>
      <c r="B56" s="112"/>
      <c r="C56" s="113"/>
      <c r="D56" s="114"/>
      <c r="E56" s="115"/>
      <c r="F56" s="162"/>
      <c r="G56" s="163"/>
      <c r="H56" s="164"/>
    </row>
    <row r="57" spans="1:8" ht="14.25" customHeight="1">
      <c r="A57" s="125"/>
      <c r="B57" s="116"/>
      <c r="C57" s="117"/>
      <c r="D57" s="118"/>
      <c r="E57" s="119"/>
      <c r="F57" s="165"/>
      <c r="G57" s="166"/>
      <c r="H57" s="167"/>
    </row>
    <row r="58" spans="1:8" ht="14.25" customHeight="1">
      <c r="A58" s="131"/>
      <c r="B58" s="112"/>
      <c r="C58" s="113"/>
      <c r="D58" s="114"/>
      <c r="E58" s="115"/>
      <c r="F58" s="162"/>
      <c r="G58" s="168"/>
      <c r="H58" s="164"/>
    </row>
    <row r="59" spans="1:8" ht="14.25" customHeight="1">
      <c r="A59" s="125"/>
      <c r="B59" s="116"/>
      <c r="C59" s="117"/>
      <c r="D59" s="118"/>
      <c r="E59" s="119"/>
      <c r="F59" s="165"/>
      <c r="G59" s="166"/>
      <c r="H59" s="164"/>
    </row>
    <row r="60" spans="1:8" ht="14.25" customHeight="1">
      <c r="A60" s="131"/>
      <c r="B60" s="112"/>
      <c r="C60" s="113"/>
      <c r="D60" s="114"/>
      <c r="E60" s="115"/>
      <c r="F60" s="162"/>
      <c r="G60" s="168"/>
      <c r="H60" s="172"/>
    </row>
    <row r="61" spans="1:8" ht="14.25" customHeight="1">
      <c r="A61" s="131"/>
      <c r="B61" s="116"/>
      <c r="C61" s="117"/>
      <c r="D61" s="118"/>
      <c r="E61" s="125"/>
      <c r="F61" s="162"/>
      <c r="G61" s="166"/>
      <c r="H61" s="167"/>
    </row>
    <row r="62" spans="1:8" ht="14.25" customHeight="1">
      <c r="A62" s="145"/>
      <c r="B62" s="112"/>
      <c r="C62" s="113"/>
      <c r="D62" s="114"/>
      <c r="E62" s="115"/>
      <c r="F62" s="171"/>
      <c r="G62" s="168"/>
      <c r="H62" s="164"/>
    </row>
    <row r="63" spans="1:8" ht="14.25" customHeight="1">
      <c r="A63" s="125"/>
      <c r="B63" s="116"/>
      <c r="C63" s="117"/>
      <c r="D63" s="118"/>
      <c r="E63" s="125"/>
      <c r="F63" s="165"/>
      <c r="G63" s="166"/>
      <c r="H63" s="164"/>
    </row>
    <row r="64" spans="1:8" ht="14.25" customHeight="1">
      <c r="A64" s="131"/>
      <c r="B64" s="112"/>
      <c r="C64" s="113"/>
      <c r="D64" s="114"/>
      <c r="E64" s="115"/>
      <c r="F64" s="171"/>
      <c r="G64" s="168"/>
      <c r="H64" s="172"/>
    </row>
    <row r="65" spans="1:8" ht="14.25" customHeight="1">
      <c r="A65" s="125"/>
      <c r="B65" s="116"/>
      <c r="C65" s="117"/>
      <c r="D65" s="118"/>
      <c r="E65" s="125"/>
      <c r="F65" s="165"/>
      <c r="G65" s="166"/>
      <c r="H65" s="167"/>
    </row>
    <row r="66" spans="1:8" ht="14.25" customHeight="1">
      <c r="A66" s="131"/>
      <c r="B66" s="112"/>
      <c r="C66" s="113"/>
      <c r="D66" s="114"/>
      <c r="E66" s="115"/>
      <c r="F66" s="162"/>
      <c r="G66" s="168"/>
      <c r="H66" s="164"/>
    </row>
    <row r="67" spans="1:8" ht="14.25" customHeight="1">
      <c r="A67" s="131"/>
      <c r="B67" s="112"/>
      <c r="C67" s="113"/>
      <c r="D67" s="114"/>
      <c r="E67" s="115"/>
      <c r="F67" s="162"/>
      <c r="G67" s="168"/>
      <c r="H67" s="164"/>
    </row>
    <row r="68" spans="1:8" ht="14.25" customHeight="1">
      <c r="A68" s="145"/>
      <c r="B68" s="126"/>
      <c r="C68" s="127"/>
      <c r="D68" s="128"/>
      <c r="E68" s="129"/>
      <c r="F68" s="171"/>
      <c r="G68" s="173"/>
      <c r="H68" s="172"/>
    </row>
    <row r="69" spans="1:8" ht="14.25" customHeight="1">
      <c r="A69" s="125"/>
      <c r="B69" s="116"/>
      <c r="C69" s="117"/>
      <c r="D69" s="118"/>
      <c r="E69" s="119"/>
      <c r="F69" s="165"/>
      <c r="G69" s="166"/>
      <c r="H69" s="167"/>
    </row>
    <row r="70" spans="1:8" ht="14.25" customHeight="1">
      <c r="A70" s="131"/>
      <c r="B70" s="112"/>
      <c r="C70" s="113"/>
      <c r="D70" s="114"/>
      <c r="E70" s="115"/>
      <c r="F70" s="162"/>
      <c r="G70" s="168"/>
      <c r="H70" s="164"/>
    </row>
    <row r="71" spans="1:8" ht="14.25" customHeight="1">
      <c r="A71" s="125" t="s">
        <v>300</v>
      </c>
      <c r="B71" s="120" t="s">
        <v>47</v>
      </c>
      <c r="C71" s="121"/>
      <c r="D71" s="118"/>
      <c r="E71" s="119"/>
      <c r="F71" s="169"/>
      <c r="G71" s="166"/>
      <c r="H71" s="170"/>
    </row>
    <row r="72" spans="1:8" ht="14.25" customHeight="1">
      <c r="A72" s="131"/>
      <c r="B72" s="112"/>
      <c r="C72" s="113"/>
      <c r="D72" s="114"/>
      <c r="E72" s="115"/>
      <c r="F72" s="162"/>
      <c r="G72" s="168"/>
      <c r="H72" s="164"/>
    </row>
    <row r="73" spans="1:8" ht="14.25" customHeight="1">
      <c r="A73" s="125">
        <v>1</v>
      </c>
      <c r="B73" s="116" t="s">
        <v>48</v>
      </c>
      <c r="C73" s="117"/>
      <c r="D73" s="118"/>
      <c r="E73" s="119"/>
      <c r="F73" s="165"/>
      <c r="G73" s="166"/>
      <c r="H73" s="167"/>
    </row>
    <row r="74" spans="1:8" ht="14.25" customHeight="1">
      <c r="A74" s="131"/>
      <c r="B74" s="112"/>
      <c r="C74" s="113"/>
      <c r="D74" s="114"/>
      <c r="E74" s="115"/>
      <c r="F74" s="162"/>
      <c r="G74" s="163"/>
      <c r="H74" s="164"/>
    </row>
    <row r="75" spans="1:8" ht="14.25" customHeight="1">
      <c r="A75" s="125"/>
      <c r="B75" s="116" t="s">
        <v>61</v>
      </c>
      <c r="C75" s="117" t="s">
        <v>62</v>
      </c>
      <c r="D75" s="118">
        <v>3</v>
      </c>
      <c r="E75" s="119" t="s">
        <v>37</v>
      </c>
      <c r="F75" s="165">
        <v>230262</v>
      </c>
      <c r="G75" s="174">
        <f>D75*F75</f>
        <v>690786</v>
      </c>
      <c r="H75" s="167" t="s">
        <v>245</v>
      </c>
    </row>
    <row r="76" spans="1:8" ht="14.25" customHeight="1">
      <c r="A76" s="131"/>
      <c r="B76" s="112"/>
      <c r="C76" s="113"/>
      <c r="D76" s="114"/>
      <c r="E76" s="115"/>
      <c r="F76" s="162"/>
      <c r="G76" s="175"/>
      <c r="H76" s="164"/>
    </row>
    <row r="77" spans="1:8" ht="14.25" customHeight="1">
      <c r="A77" s="125"/>
      <c r="B77" s="116" t="s">
        <v>61</v>
      </c>
      <c r="C77" s="117" t="s">
        <v>63</v>
      </c>
      <c r="D77" s="118">
        <v>2</v>
      </c>
      <c r="E77" s="119" t="s">
        <v>37</v>
      </c>
      <c r="F77" s="165">
        <v>238182</v>
      </c>
      <c r="G77" s="174">
        <f>D77*F77</f>
        <v>476364</v>
      </c>
      <c r="H77" s="167" t="s">
        <v>245</v>
      </c>
    </row>
    <row r="78" spans="1:8" ht="14.25" customHeight="1">
      <c r="A78" s="131"/>
      <c r="B78" s="112"/>
      <c r="C78" s="113"/>
      <c r="D78" s="114"/>
      <c r="E78" s="115"/>
      <c r="F78" s="162"/>
      <c r="G78" s="163"/>
      <c r="H78" s="164"/>
    </row>
    <row r="79" spans="1:8" ht="14.25" customHeight="1">
      <c r="A79" s="131"/>
      <c r="B79" s="116" t="s">
        <v>64</v>
      </c>
      <c r="C79" s="117" t="s">
        <v>65</v>
      </c>
      <c r="D79" s="118">
        <v>3</v>
      </c>
      <c r="E79" s="125" t="s">
        <v>37</v>
      </c>
      <c r="F79" s="162">
        <v>177492</v>
      </c>
      <c r="G79" s="174">
        <f>D79*F79</f>
        <v>532476</v>
      </c>
      <c r="H79" s="167" t="s">
        <v>245</v>
      </c>
    </row>
    <row r="80" spans="1:8" ht="14.25" customHeight="1">
      <c r="A80" s="145"/>
      <c r="B80" s="112"/>
      <c r="C80" s="113"/>
      <c r="D80" s="114"/>
      <c r="E80" s="115"/>
      <c r="F80" s="171"/>
      <c r="G80" s="175"/>
      <c r="H80" s="172"/>
    </row>
    <row r="81" spans="1:8" ht="14.25" customHeight="1">
      <c r="A81" s="125"/>
      <c r="B81" s="116" t="s">
        <v>64</v>
      </c>
      <c r="C81" s="117" t="s">
        <v>66</v>
      </c>
      <c r="D81" s="118">
        <v>2</v>
      </c>
      <c r="E81" s="125" t="s">
        <v>37</v>
      </c>
      <c r="F81" s="165">
        <v>171942</v>
      </c>
      <c r="G81" s="174">
        <f>D81*F81</f>
        <v>343884</v>
      </c>
      <c r="H81" s="167" t="s">
        <v>245</v>
      </c>
    </row>
    <row r="82" spans="1:8" ht="14.25" customHeight="1">
      <c r="A82" s="131"/>
      <c r="B82" s="112"/>
      <c r="C82" s="113"/>
      <c r="D82" s="114"/>
      <c r="E82" s="115"/>
      <c r="F82" s="171"/>
      <c r="G82" s="175"/>
      <c r="H82" s="164"/>
    </row>
    <row r="83" spans="1:8" ht="14.25" customHeight="1">
      <c r="A83" s="131"/>
      <c r="B83" s="116" t="s">
        <v>67</v>
      </c>
      <c r="C83" s="117" t="s">
        <v>68</v>
      </c>
      <c r="D83" s="118">
        <v>3</v>
      </c>
      <c r="E83" s="125" t="s">
        <v>37</v>
      </c>
      <c r="F83" s="165">
        <v>138754</v>
      </c>
      <c r="G83" s="174">
        <f>D83*F83</f>
        <v>416262</v>
      </c>
      <c r="H83" s="167" t="s">
        <v>245</v>
      </c>
    </row>
    <row r="84" spans="1:8" ht="14.25" customHeight="1">
      <c r="A84" s="145"/>
      <c r="B84" s="112"/>
      <c r="C84" s="113"/>
      <c r="D84" s="114"/>
      <c r="E84" s="115"/>
      <c r="F84" s="171"/>
      <c r="G84" s="175"/>
      <c r="H84" s="164"/>
    </row>
    <row r="85" spans="1:8" ht="14.25" customHeight="1">
      <c r="A85" s="125"/>
      <c r="B85" s="116" t="s">
        <v>67</v>
      </c>
      <c r="C85" s="117" t="s">
        <v>69</v>
      </c>
      <c r="D85" s="114">
        <v>2</v>
      </c>
      <c r="E85" s="125" t="s">
        <v>37</v>
      </c>
      <c r="F85" s="165">
        <v>168994</v>
      </c>
      <c r="G85" s="174">
        <f>D85*F85</f>
        <v>337988</v>
      </c>
      <c r="H85" s="167" t="s">
        <v>245</v>
      </c>
    </row>
    <row r="86" spans="1:8" ht="14.25" customHeight="1">
      <c r="A86" s="131"/>
      <c r="B86" s="126"/>
      <c r="C86" s="127"/>
      <c r="D86" s="128"/>
      <c r="E86" s="129"/>
      <c r="F86" s="162"/>
      <c r="G86" s="175"/>
      <c r="H86" s="164"/>
    </row>
    <row r="87" spans="1:8" ht="14.25" customHeight="1">
      <c r="A87" s="131"/>
      <c r="B87" s="112" t="s">
        <v>70</v>
      </c>
      <c r="C87" s="113" t="s">
        <v>71</v>
      </c>
      <c r="D87" s="114">
        <v>2</v>
      </c>
      <c r="E87" s="115" t="s">
        <v>37</v>
      </c>
      <c r="F87" s="165">
        <v>76998</v>
      </c>
      <c r="G87" s="174">
        <f>D87*F87</f>
        <v>153996</v>
      </c>
      <c r="H87" s="167" t="s">
        <v>245</v>
      </c>
    </row>
    <row r="88" spans="1:8" ht="14.25" customHeight="1">
      <c r="A88" s="145"/>
      <c r="B88" s="126"/>
      <c r="C88" s="127"/>
      <c r="D88" s="128"/>
      <c r="E88" s="129"/>
      <c r="F88" s="162"/>
      <c r="G88" s="163"/>
      <c r="H88" s="164"/>
    </row>
    <row r="89" spans="1:8" ht="14.25" customHeight="1">
      <c r="A89" s="125"/>
      <c r="B89" s="112" t="s">
        <v>70</v>
      </c>
      <c r="C89" s="113" t="s">
        <v>72</v>
      </c>
      <c r="D89" s="114">
        <v>1</v>
      </c>
      <c r="E89" s="115" t="s">
        <v>37</v>
      </c>
      <c r="F89" s="165">
        <v>87240</v>
      </c>
      <c r="G89" s="174">
        <f>D89*F89</f>
        <v>87240</v>
      </c>
      <c r="H89" s="167" t="s">
        <v>245</v>
      </c>
    </row>
    <row r="90" spans="1:8" ht="14.25" customHeight="1">
      <c r="A90" s="145"/>
      <c r="B90" s="126"/>
      <c r="C90" s="127"/>
      <c r="D90" s="128"/>
      <c r="E90" s="129"/>
      <c r="F90" s="162"/>
      <c r="G90" s="163"/>
      <c r="H90" s="164"/>
    </row>
    <row r="91" spans="1:8" ht="14.25" customHeight="1">
      <c r="A91" s="125"/>
      <c r="B91" s="116" t="s">
        <v>70</v>
      </c>
      <c r="C91" s="116" t="s">
        <v>73</v>
      </c>
      <c r="D91" s="118">
        <v>1</v>
      </c>
      <c r="E91" s="119" t="s">
        <v>37</v>
      </c>
      <c r="F91" s="165">
        <v>94608</v>
      </c>
      <c r="G91" s="174">
        <f>D91*F91</f>
        <v>94608</v>
      </c>
      <c r="H91" s="167" t="s">
        <v>245</v>
      </c>
    </row>
    <row r="92" spans="1:8" ht="14.25" customHeight="1">
      <c r="A92" s="131"/>
      <c r="B92" s="112"/>
      <c r="C92" s="113"/>
      <c r="D92" s="114"/>
      <c r="E92" s="115"/>
      <c r="F92" s="162"/>
      <c r="G92" s="175"/>
      <c r="H92" s="164"/>
    </row>
    <row r="93" spans="1:8" ht="14.25" customHeight="1">
      <c r="A93" s="131"/>
      <c r="B93" s="112" t="s">
        <v>74</v>
      </c>
      <c r="C93" s="113" t="s">
        <v>75</v>
      </c>
      <c r="D93" s="114">
        <v>1</v>
      </c>
      <c r="E93" s="115" t="s">
        <v>37</v>
      </c>
      <c r="F93" s="162">
        <v>168298</v>
      </c>
      <c r="G93" s="174">
        <f>D93*F93</f>
        <v>168298</v>
      </c>
      <c r="H93" s="167" t="s">
        <v>245</v>
      </c>
    </row>
    <row r="94" spans="1:8" ht="14.25" customHeight="1">
      <c r="A94" s="145"/>
      <c r="B94" s="126"/>
      <c r="C94" s="127"/>
      <c r="D94" s="128"/>
      <c r="E94" s="129"/>
      <c r="F94" s="171"/>
      <c r="G94" s="175"/>
      <c r="H94" s="172"/>
    </row>
    <row r="95" spans="1:8" ht="14.25" customHeight="1">
      <c r="A95" s="125"/>
      <c r="B95" s="116" t="s">
        <v>76</v>
      </c>
      <c r="C95" s="117" t="s">
        <v>77</v>
      </c>
      <c r="D95" s="118">
        <v>1</v>
      </c>
      <c r="E95" s="119" t="s">
        <v>37</v>
      </c>
      <c r="F95" s="165">
        <v>558363</v>
      </c>
      <c r="G95" s="174">
        <f>D95*F95</f>
        <v>558363</v>
      </c>
      <c r="H95" s="167" t="s">
        <v>245</v>
      </c>
    </row>
    <row r="96" spans="1:8" ht="14.25" customHeight="1">
      <c r="A96" s="131"/>
      <c r="B96" s="112"/>
      <c r="C96" s="113"/>
      <c r="D96" s="114"/>
      <c r="E96" s="115"/>
      <c r="F96" s="162"/>
      <c r="G96" s="175"/>
      <c r="H96" s="164"/>
    </row>
    <row r="97" spans="1:8" ht="14.25" customHeight="1">
      <c r="A97" s="131"/>
      <c r="B97" s="112" t="s">
        <v>78</v>
      </c>
      <c r="C97" s="113" t="s">
        <v>79</v>
      </c>
      <c r="D97" s="114">
        <v>1</v>
      </c>
      <c r="E97" s="115" t="s">
        <v>37</v>
      </c>
      <c r="F97" s="162">
        <v>375162</v>
      </c>
      <c r="G97" s="174">
        <f>D97*F97</f>
        <v>375162</v>
      </c>
      <c r="H97" s="167" t="s">
        <v>245</v>
      </c>
    </row>
    <row r="98" spans="1:8" ht="14.25" customHeight="1">
      <c r="A98" s="145"/>
      <c r="B98" s="126"/>
      <c r="C98" s="127"/>
      <c r="D98" s="128"/>
      <c r="E98" s="129"/>
      <c r="F98" s="171"/>
      <c r="G98" s="163"/>
      <c r="H98" s="172"/>
    </row>
    <row r="99" spans="1:8" ht="14.25" customHeight="1">
      <c r="A99" s="125"/>
      <c r="B99" s="116" t="s">
        <v>80</v>
      </c>
      <c r="C99" s="117" t="s">
        <v>81</v>
      </c>
      <c r="D99" s="118">
        <v>1</v>
      </c>
      <c r="E99" s="119" t="s">
        <v>37</v>
      </c>
      <c r="F99" s="165">
        <v>31097</v>
      </c>
      <c r="G99" s="174">
        <f>D99*F99</f>
        <v>31097</v>
      </c>
      <c r="H99" s="167" t="s">
        <v>245</v>
      </c>
    </row>
    <row r="100" spans="1:8" ht="14.25" customHeight="1">
      <c r="A100" s="131"/>
      <c r="B100" s="112"/>
      <c r="C100" s="113"/>
      <c r="D100" s="114"/>
      <c r="E100" s="115"/>
      <c r="F100" s="162"/>
      <c r="G100" s="175"/>
      <c r="H100" s="164"/>
    </row>
    <row r="101" spans="1:8" ht="14.25" customHeight="1">
      <c r="A101" s="125"/>
      <c r="B101" s="116" t="s">
        <v>82</v>
      </c>
      <c r="C101" s="117" t="s">
        <v>83</v>
      </c>
      <c r="D101" s="118">
        <v>1</v>
      </c>
      <c r="E101" s="119" t="s">
        <v>39</v>
      </c>
      <c r="F101" s="165">
        <v>18037</v>
      </c>
      <c r="G101" s="174">
        <f>D101*F101</f>
        <v>18037</v>
      </c>
      <c r="H101" s="167" t="s">
        <v>245</v>
      </c>
    </row>
    <row r="102" spans="1:8" ht="14.25" customHeight="1">
      <c r="A102" s="131"/>
      <c r="B102" s="112"/>
      <c r="C102" s="113"/>
      <c r="D102" s="114"/>
      <c r="E102" s="115"/>
      <c r="F102" s="162"/>
      <c r="G102" s="168"/>
      <c r="H102" s="164"/>
    </row>
    <row r="103" spans="1:8" ht="14.25" customHeight="1">
      <c r="A103" s="125"/>
      <c r="B103" s="116" t="s">
        <v>84</v>
      </c>
      <c r="C103" s="117" t="s">
        <v>85</v>
      </c>
      <c r="D103" s="118">
        <v>1</v>
      </c>
      <c r="E103" s="119" t="s">
        <v>37</v>
      </c>
      <c r="F103" s="165">
        <v>114432</v>
      </c>
      <c r="G103" s="166">
        <f>F103*D103</f>
        <v>114432</v>
      </c>
      <c r="H103" s="167" t="s">
        <v>245</v>
      </c>
    </row>
    <row r="104" spans="1:8" ht="14.25" customHeight="1">
      <c r="A104" s="131"/>
      <c r="B104" s="112"/>
      <c r="C104" s="113"/>
      <c r="D104" s="114"/>
      <c r="E104" s="115"/>
      <c r="F104" s="162"/>
      <c r="G104" s="175"/>
      <c r="H104" s="164"/>
    </row>
    <row r="105" spans="1:8" ht="14.25" customHeight="1">
      <c r="A105" s="125"/>
      <c r="B105" s="120" t="s">
        <v>84</v>
      </c>
      <c r="C105" s="121" t="s">
        <v>86</v>
      </c>
      <c r="D105" s="118">
        <v>1</v>
      </c>
      <c r="E105" s="119" t="s">
        <v>37</v>
      </c>
      <c r="F105" s="169">
        <v>48582</v>
      </c>
      <c r="G105" s="174">
        <f>D105*F105</f>
        <v>48582</v>
      </c>
      <c r="H105" s="167" t="s">
        <v>245</v>
      </c>
    </row>
    <row r="106" spans="1:8" ht="14.25" customHeight="1">
      <c r="A106" s="131"/>
      <c r="B106" s="112"/>
      <c r="C106" s="113"/>
      <c r="D106" s="114"/>
      <c r="E106" s="115"/>
      <c r="F106" s="162"/>
      <c r="G106" s="175"/>
      <c r="H106" s="172"/>
    </row>
    <row r="107" spans="1:8" ht="14.25" customHeight="1">
      <c r="A107" s="125"/>
      <c r="B107" s="116" t="s">
        <v>87</v>
      </c>
      <c r="C107" s="117" t="s">
        <v>88</v>
      </c>
      <c r="D107" s="118">
        <v>1</v>
      </c>
      <c r="E107" s="119" t="s">
        <v>37</v>
      </c>
      <c r="F107" s="165">
        <v>50118</v>
      </c>
      <c r="G107" s="174">
        <f>D107*F107</f>
        <v>50118</v>
      </c>
      <c r="H107" s="167" t="s">
        <v>245</v>
      </c>
    </row>
    <row r="108" spans="1:8" ht="14.25" customHeight="1">
      <c r="A108" s="131"/>
      <c r="B108" s="112"/>
      <c r="C108" s="113"/>
      <c r="D108" s="114"/>
      <c r="E108" s="115"/>
      <c r="F108" s="162"/>
      <c r="G108" s="175"/>
      <c r="H108" s="164"/>
    </row>
    <row r="109" spans="1:8" ht="14.25" customHeight="1">
      <c r="A109" s="125"/>
      <c r="B109" s="116" t="s">
        <v>87</v>
      </c>
      <c r="C109" s="117" t="s">
        <v>89</v>
      </c>
      <c r="D109" s="118">
        <v>1</v>
      </c>
      <c r="E109" s="119" t="s">
        <v>37</v>
      </c>
      <c r="F109" s="165">
        <v>42342</v>
      </c>
      <c r="G109" s="174">
        <f>D109*F109</f>
        <v>42342</v>
      </c>
      <c r="H109" s="167" t="s">
        <v>245</v>
      </c>
    </row>
    <row r="110" spans="1:8" ht="14.25" customHeight="1">
      <c r="A110" s="131"/>
      <c r="B110" s="112"/>
      <c r="C110" s="113"/>
      <c r="D110" s="114"/>
      <c r="E110" s="115"/>
      <c r="F110" s="162"/>
      <c r="G110" s="175"/>
      <c r="H110" s="164"/>
    </row>
    <row r="111" spans="1:8" ht="14.25" customHeight="1">
      <c r="A111" s="125"/>
      <c r="B111" s="116" t="s">
        <v>90</v>
      </c>
      <c r="C111" s="117" t="s">
        <v>91</v>
      </c>
      <c r="D111" s="118">
        <v>1</v>
      </c>
      <c r="E111" s="119" t="s">
        <v>35</v>
      </c>
      <c r="F111" s="165">
        <v>46775</v>
      </c>
      <c r="G111" s="174">
        <f>D111*F111</f>
        <v>46775</v>
      </c>
      <c r="H111" s="167" t="s">
        <v>245</v>
      </c>
    </row>
    <row r="112" spans="1:8" ht="14.25" customHeight="1">
      <c r="A112" s="131"/>
      <c r="B112" s="112"/>
      <c r="C112" s="113"/>
      <c r="D112" s="114"/>
      <c r="E112" s="115"/>
      <c r="F112" s="162"/>
      <c r="G112" s="163"/>
      <c r="H112" s="172"/>
    </row>
    <row r="113" spans="1:8" ht="14.25" customHeight="1">
      <c r="A113" s="131"/>
      <c r="B113" s="116" t="s">
        <v>92</v>
      </c>
      <c r="C113" s="117" t="s">
        <v>93</v>
      </c>
      <c r="D113" s="118">
        <v>15</v>
      </c>
      <c r="E113" s="125" t="s">
        <v>35</v>
      </c>
      <c r="F113" s="162">
        <v>26417</v>
      </c>
      <c r="G113" s="174">
        <f>D113*F113</f>
        <v>396255</v>
      </c>
      <c r="H113" s="167" t="s">
        <v>245</v>
      </c>
    </row>
    <row r="114" spans="1:8" ht="14.25" customHeight="1">
      <c r="A114" s="145"/>
      <c r="B114" s="112"/>
      <c r="C114" s="113"/>
      <c r="D114" s="114"/>
      <c r="E114" s="115"/>
      <c r="F114" s="171"/>
      <c r="G114" s="163"/>
      <c r="H114" s="164"/>
    </row>
    <row r="115" spans="1:8" ht="14.25" customHeight="1">
      <c r="A115" s="125"/>
      <c r="B115" s="116" t="s">
        <v>284</v>
      </c>
      <c r="C115" s="117" t="s">
        <v>285</v>
      </c>
      <c r="D115" s="118">
        <v>3</v>
      </c>
      <c r="E115" s="125" t="s">
        <v>35</v>
      </c>
      <c r="F115" s="165">
        <v>53891</v>
      </c>
      <c r="G115" s="174">
        <f>D115*F115</f>
        <v>161673</v>
      </c>
      <c r="H115" s="167" t="s">
        <v>245</v>
      </c>
    </row>
    <row r="116" spans="1:8" ht="14.25" customHeight="1">
      <c r="A116" s="131"/>
      <c r="B116" s="112"/>
      <c r="C116" s="113"/>
      <c r="D116" s="114"/>
      <c r="E116" s="115"/>
      <c r="F116" s="171"/>
      <c r="G116" s="175"/>
      <c r="H116" s="164"/>
    </row>
    <row r="117" spans="1:8" ht="14.25" customHeight="1">
      <c r="A117" s="131"/>
      <c r="B117" s="116" t="s">
        <v>94</v>
      </c>
      <c r="C117" s="117" t="s">
        <v>95</v>
      </c>
      <c r="D117" s="118">
        <v>1</v>
      </c>
      <c r="E117" s="125" t="s">
        <v>35</v>
      </c>
      <c r="F117" s="165">
        <v>31037</v>
      </c>
      <c r="G117" s="174">
        <f>D117*F117</f>
        <v>31037</v>
      </c>
      <c r="H117" s="167" t="s">
        <v>245</v>
      </c>
    </row>
    <row r="118" spans="1:8" ht="14.25" customHeight="1">
      <c r="A118" s="145"/>
      <c r="B118" s="112"/>
      <c r="C118" s="113"/>
      <c r="D118" s="114"/>
      <c r="E118" s="115"/>
      <c r="F118" s="171"/>
      <c r="G118" s="175"/>
      <c r="H118" s="172"/>
    </row>
    <row r="119" spans="1:8" ht="14.25" customHeight="1">
      <c r="A119" s="125"/>
      <c r="B119" s="116" t="s">
        <v>96</v>
      </c>
      <c r="C119" s="117" t="s">
        <v>97</v>
      </c>
      <c r="D119" s="114">
        <v>12</v>
      </c>
      <c r="E119" s="125" t="s">
        <v>35</v>
      </c>
      <c r="F119" s="165">
        <v>15911</v>
      </c>
      <c r="G119" s="174">
        <f>D119*F119</f>
        <v>190932</v>
      </c>
      <c r="H119" s="167" t="s">
        <v>245</v>
      </c>
    </row>
    <row r="120" spans="1:8" ht="14.25" customHeight="1">
      <c r="A120" s="131"/>
      <c r="B120" s="126"/>
      <c r="C120" s="127"/>
      <c r="D120" s="128"/>
      <c r="E120" s="129"/>
      <c r="F120" s="162"/>
      <c r="G120" s="175"/>
      <c r="H120" s="164"/>
    </row>
    <row r="121" spans="1:8" ht="14.25" customHeight="1">
      <c r="A121" s="131"/>
      <c r="B121" s="112" t="s">
        <v>98</v>
      </c>
      <c r="C121" s="113" t="s">
        <v>99</v>
      </c>
      <c r="D121" s="114">
        <v>13</v>
      </c>
      <c r="E121" s="115" t="s">
        <v>35</v>
      </c>
      <c r="F121" s="165">
        <v>8291</v>
      </c>
      <c r="G121" s="174">
        <f>D121*F121</f>
        <v>107783</v>
      </c>
      <c r="H121" s="167" t="s">
        <v>245</v>
      </c>
    </row>
    <row r="122" spans="1:8" ht="14.25" customHeight="1">
      <c r="A122" s="147"/>
      <c r="B122" s="126"/>
      <c r="C122" s="127"/>
      <c r="D122" s="128"/>
      <c r="E122" s="129"/>
      <c r="F122" s="162"/>
      <c r="G122" s="163"/>
      <c r="H122" s="164"/>
    </row>
    <row r="123" spans="1:8" ht="14.25" customHeight="1">
      <c r="A123" s="148"/>
      <c r="B123" s="112" t="s">
        <v>286</v>
      </c>
      <c r="C123" s="113" t="s">
        <v>296</v>
      </c>
      <c r="D123" s="114">
        <v>1</v>
      </c>
      <c r="E123" s="115" t="s">
        <v>35</v>
      </c>
      <c r="F123" s="165">
        <v>10875</v>
      </c>
      <c r="G123" s="174">
        <f>D123*F123</f>
        <v>10875</v>
      </c>
      <c r="H123" s="167" t="s">
        <v>245</v>
      </c>
    </row>
    <row r="124" spans="1:8" ht="14.25" customHeight="1">
      <c r="A124" s="145"/>
      <c r="B124" s="126"/>
      <c r="C124" s="127"/>
      <c r="D124" s="128"/>
      <c r="E124" s="129"/>
      <c r="F124" s="162"/>
      <c r="G124" s="175"/>
      <c r="H124" s="172"/>
    </row>
    <row r="125" spans="1:8" ht="14.25" customHeight="1">
      <c r="A125" s="125"/>
      <c r="B125" s="116" t="s">
        <v>98</v>
      </c>
      <c r="C125" s="116" t="s">
        <v>100</v>
      </c>
      <c r="D125" s="118">
        <v>1</v>
      </c>
      <c r="E125" s="119" t="s">
        <v>35</v>
      </c>
      <c r="F125" s="165">
        <v>13151</v>
      </c>
      <c r="G125" s="174">
        <f>D125*F125</f>
        <v>13151</v>
      </c>
      <c r="H125" s="167" t="s">
        <v>245</v>
      </c>
    </row>
    <row r="126" spans="1:8" ht="14.25" customHeight="1">
      <c r="A126" s="131"/>
      <c r="B126" s="112"/>
      <c r="C126" s="113"/>
      <c r="D126" s="114"/>
      <c r="E126" s="115"/>
      <c r="F126" s="162"/>
      <c r="G126" s="163"/>
      <c r="H126" s="164"/>
    </row>
    <row r="127" spans="1:8" ht="14.25" customHeight="1">
      <c r="A127" s="131"/>
      <c r="B127" s="112"/>
      <c r="C127" s="113"/>
      <c r="D127" s="114"/>
      <c r="E127" s="115"/>
      <c r="F127" s="162"/>
      <c r="G127" s="174"/>
      <c r="H127" s="167"/>
    </row>
    <row r="128" spans="1:8" ht="14.25" customHeight="1">
      <c r="A128" s="145"/>
      <c r="B128" s="126"/>
      <c r="C128" s="127"/>
      <c r="D128" s="128"/>
      <c r="E128" s="129"/>
      <c r="F128" s="171"/>
      <c r="G128" s="168"/>
      <c r="H128" s="172"/>
    </row>
    <row r="129" spans="1:8" ht="14.25" customHeight="1">
      <c r="A129" s="125"/>
      <c r="B129" s="116"/>
      <c r="C129" s="117"/>
      <c r="D129" s="118"/>
      <c r="E129" s="119"/>
      <c r="F129" s="165"/>
      <c r="G129" s="166"/>
      <c r="H129" s="167"/>
    </row>
    <row r="130" spans="1:8" ht="14.25" customHeight="1">
      <c r="A130" s="131"/>
      <c r="B130" s="112"/>
      <c r="C130" s="113"/>
      <c r="D130" s="114"/>
      <c r="E130" s="115"/>
      <c r="F130" s="162"/>
      <c r="G130" s="168"/>
      <c r="H130" s="164"/>
    </row>
    <row r="131" spans="1:8" ht="14.25" customHeight="1">
      <c r="A131" s="131"/>
      <c r="B131" s="112"/>
      <c r="C131" s="113"/>
      <c r="D131" s="114"/>
      <c r="E131" s="115"/>
      <c r="F131" s="162"/>
      <c r="G131" s="166"/>
      <c r="H131" s="164"/>
    </row>
    <row r="132" spans="1:8" ht="14.25" customHeight="1">
      <c r="A132" s="145"/>
      <c r="B132" s="126"/>
      <c r="C132" s="127"/>
      <c r="D132" s="128"/>
      <c r="E132" s="129"/>
      <c r="F132" s="171"/>
      <c r="G132" s="173"/>
      <c r="H132" s="172"/>
    </row>
    <row r="133" spans="1:8" ht="14.25" customHeight="1">
      <c r="A133" s="125"/>
      <c r="B133" s="116"/>
      <c r="C133" s="117"/>
      <c r="D133" s="118"/>
      <c r="E133" s="119"/>
      <c r="F133" s="165"/>
      <c r="G133" s="166"/>
      <c r="H133" s="167"/>
    </row>
    <row r="134" spans="1:8" ht="14.25" customHeight="1">
      <c r="A134" s="131"/>
      <c r="B134" s="112"/>
      <c r="C134" s="113"/>
      <c r="D134" s="114"/>
      <c r="E134" s="115"/>
      <c r="F134" s="162"/>
      <c r="G134" s="168"/>
      <c r="H134" s="164"/>
    </row>
    <row r="135" spans="1:8" ht="14.25" customHeight="1">
      <c r="A135" s="125"/>
      <c r="B135" s="116"/>
      <c r="C135" s="117"/>
      <c r="D135" s="118"/>
      <c r="E135" s="119"/>
      <c r="F135" s="165"/>
      <c r="G135" s="166"/>
      <c r="H135" s="167"/>
    </row>
    <row r="136" spans="1:8" ht="14.25" customHeight="1">
      <c r="A136" s="131"/>
      <c r="B136" s="112"/>
      <c r="C136" s="113"/>
      <c r="D136" s="114"/>
      <c r="E136" s="115"/>
      <c r="F136" s="162"/>
      <c r="G136" s="168"/>
      <c r="H136" s="164"/>
    </row>
    <row r="137" spans="1:8" ht="14.25" customHeight="1">
      <c r="A137" s="125"/>
      <c r="B137" s="116" t="s">
        <v>101</v>
      </c>
      <c r="C137" s="117"/>
      <c r="D137" s="118"/>
      <c r="E137" s="119"/>
      <c r="F137" s="165"/>
      <c r="G137" s="166">
        <f>SUM(G74:G136)</f>
        <v>5498516</v>
      </c>
      <c r="H137" s="167"/>
    </row>
    <row r="138" spans="1:8" ht="14.25" customHeight="1">
      <c r="A138" s="131"/>
      <c r="B138" s="112"/>
      <c r="C138" s="113"/>
      <c r="D138" s="114"/>
      <c r="E138" s="115"/>
      <c r="F138" s="162"/>
      <c r="G138" s="168"/>
      <c r="H138" s="164"/>
    </row>
    <row r="139" spans="1:8" ht="14.25" customHeight="1">
      <c r="A139" s="125">
        <v>2</v>
      </c>
      <c r="B139" s="120" t="s">
        <v>49</v>
      </c>
      <c r="C139" s="121"/>
      <c r="D139" s="118"/>
      <c r="E139" s="119"/>
      <c r="F139" s="169"/>
      <c r="G139" s="166"/>
      <c r="H139" s="170"/>
    </row>
    <row r="140" spans="1:8" ht="14.25" customHeight="1">
      <c r="A140" s="131"/>
      <c r="B140" s="112" t="s">
        <v>287</v>
      </c>
      <c r="C140" s="113"/>
      <c r="D140" s="114"/>
      <c r="E140" s="115"/>
      <c r="F140" s="162"/>
      <c r="G140" s="175"/>
      <c r="H140" s="164"/>
    </row>
    <row r="141" spans="1:8" ht="14.25" customHeight="1">
      <c r="A141" s="125"/>
      <c r="B141" s="116" t="s">
        <v>288</v>
      </c>
      <c r="C141" s="117" t="s">
        <v>102</v>
      </c>
      <c r="D141" s="118">
        <v>1</v>
      </c>
      <c r="E141" s="119" t="s">
        <v>37</v>
      </c>
      <c r="F141" s="165">
        <v>3374160</v>
      </c>
      <c r="G141" s="174">
        <f>D141*F141</f>
        <v>3374160</v>
      </c>
      <c r="H141" s="176" t="s">
        <v>246</v>
      </c>
    </row>
    <row r="142" spans="1:8" ht="14.25" customHeight="1">
      <c r="A142" s="131"/>
      <c r="B142" s="112"/>
      <c r="C142" s="113"/>
      <c r="D142" s="114"/>
      <c r="E142" s="115"/>
      <c r="F142" s="162"/>
      <c r="G142" s="163"/>
      <c r="H142" s="164"/>
    </row>
    <row r="143" spans="1:8" ht="14.25" customHeight="1">
      <c r="A143" s="125"/>
      <c r="B143" s="116"/>
      <c r="C143" s="117" t="s">
        <v>103</v>
      </c>
      <c r="D143" s="118"/>
      <c r="E143" s="119"/>
      <c r="F143" s="165"/>
      <c r="G143" s="174"/>
      <c r="H143" s="167"/>
    </row>
    <row r="144" spans="1:8" ht="14.25" customHeight="1">
      <c r="A144" s="131"/>
      <c r="B144" s="112"/>
      <c r="C144" s="113"/>
      <c r="D144" s="114"/>
      <c r="E144" s="115"/>
      <c r="F144" s="162"/>
      <c r="G144" s="168"/>
      <c r="H144" s="164"/>
    </row>
    <row r="145" spans="1:8" ht="14.25" customHeight="1">
      <c r="A145" s="125"/>
      <c r="B145" s="116"/>
      <c r="C145" s="117" t="s">
        <v>104</v>
      </c>
      <c r="D145" s="118"/>
      <c r="E145" s="119"/>
      <c r="F145" s="165"/>
      <c r="G145" s="166"/>
      <c r="H145" s="167"/>
    </row>
    <row r="146" spans="1:8" ht="14.25" customHeight="1">
      <c r="A146" s="131"/>
      <c r="B146" s="112"/>
      <c r="C146" s="113"/>
      <c r="D146" s="114"/>
      <c r="E146" s="115"/>
      <c r="F146" s="162"/>
      <c r="G146" s="175"/>
      <c r="H146" s="164"/>
    </row>
    <row r="147" spans="1:8" ht="14.25" customHeight="1">
      <c r="A147" s="131"/>
      <c r="B147" s="116" t="s">
        <v>105</v>
      </c>
      <c r="C147" s="117"/>
      <c r="D147" s="118">
        <v>1</v>
      </c>
      <c r="E147" s="125" t="s">
        <v>9</v>
      </c>
      <c r="F147" s="162">
        <v>295814</v>
      </c>
      <c r="G147" s="174">
        <f>D147*F147</f>
        <v>295814</v>
      </c>
      <c r="H147" s="176" t="s">
        <v>247</v>
      </c>
    </row>
    <row r="148" spans="1:8" ht="14.25" customHeight="1">
      <c r="A148" s="147"/>
      <c r="B148" s="112"/>
      <c r="C148" s="113"/>
      <c r="D148" s="114"/>
      <c r="E148" s="115"/>
      <c r="F148" s="171"/>
      <c r="G148" s="163"/>
      <c r="H148" s="172"/>
    </row>
    <row r="149" spans="1:8" ht="14.25" customHeight="1">
      <c r="A149" s="148"/>
      <c r="B149" s="116" t="s">
        <v>106</v>
      </c>
      <c r="C149" s="117"/>
      <c r="D149" s="118">
        <v>1</v>
      </c>
      <c r="E149" s="125" t="s">
        <v>9</v>
      </c>
      <c r="F149" s="165">
        <v>111141</v>
      </c>
      <c r="G149" s="174">
        <f>D149*F149</f>
        <v>111141</v>
      </c>
      <c r="H149" s="176" t="s">
        <v>248</v>
      </c>
    </row>
    <row r="150" spans="1:8" ht="14.25" customHeight="1">
      <c r="A150" s="131"/>
      <c r="B150" s="112"/>
      <c r="C150" s="113"/>
      <c r="D150" s="114"/>
      <c r="E150" s="115"/>
      <c r="F150" s="171"/>
      <c r="G150" s="175"/>
      <c r="H150" s="164"/>
    </row>
    <row r="151" spans="1:8" ht="14.25" customHeight="1">
      <c r="A151" s="131"/>
      <c r="B151" s="116" t="s">
        <v>107</v>
      </c>
      <c r="C151" s="117" t="s">
        <v>108</v>
      </c>
      <c r="D151" s="118">
        <v>1</v>
      </c>
      <c r="E151" s="125" t="s">
        <v>37</v>
      </c>
      <c r="F151" s="165">
        <v>177310</v>
      </c>
      <c r="G151" s="174">
        <f>D151*F151</f>
        <v>177310</v>
      </c>
      <c r="H151" s="176" t="s">
        <v>249</v>
      </c>
    </row>
    <row r="152" spans="1:8" ht="14.25" customHeight="1">
      <c r="A152" s="145"/>
      <c r="B152" s="112"/>
      <c r="C152" s="113"/>
      <c r="D152" s="114"/>
      <c r="E152" s="115"/>
      <c r="F152" s="171"/>
      <c r="G152" s="175"/>
      <c r="H152" s="164"/>
    </row>
    <row r="153" spans="1:8" ht="14.25" customHeight="1">
      <c r="A153" s="125"/>
      <c r="B153" s="116" t="s">
        <v>109</v>
      </c>
      <c r="C153" s="117"/>
      <c r="D153" s="114">
        <v>1</v>
      </c>
      <c r="E153" s="125" t="s">
        <v>9</v>
      </c>
      <c r="F153" s="165">
        <v>23428</v>
      </c>
      <c r="G153" s="174">
        <f>D153*F153</f>
        <v>23428</v>
      </c>
      <c r="H153" s="176" t="s">
        <v>250</v>
      </c>
    </row>
    <row r="154" spans="1:8" ht="14.25" customHeight="1">
      <c r="A154" s="131"/>
      <c r="B154" s="126"/>
      <c r="C154" s="127"/>
      <c r="D154" s="128"/>
      <c r="E154" s="129"/>
      <c r="F154" s="162"/>
      <c r="G154" s="163"/>
      <c r="H154" s="164"/>
    </row>
    <row r="155" spans="1:8" ht="14.25" customHeight="1">
      <c r="A155" s="131"/>
      <c r="B155" s="112" t="s">
        <v>304</v>
      </c>
      <c r="C155" s="113" t="s">
        <v>111</v>
      </c>
      <c r="D155" s="114">
        <v>103</v>
      </c>
      <c r="E155" s="115" t="s">
        <v>55</v>
      </c>
      <c r="F155" s="165">
        <v>2220</v>
      </c>
      <c r="G155" s="174">
        <f>D155*F155</f>
        <v>228660</v>
      </c>
      <c r="H155" s="167" t="s">
        <v>56</v>
      </c>
    </row>
    <row r="156" spans="1:8" ht="14.25" customHeight="1">
      <c r="A156" s="145"/>
      <c r="B156" s="126"/>
      <c r="C156" s="127"/>
      <c r="D156" s="128"/>
      <c r="E156" s="129"/>
      <c r="F156" s="162"/>
      <c r="G156" s="175"/>
      <c r="H156" s="164"/>
    </row>
    <row r="157" spans="1:8" ht="14.25" customHeight="1">
      <c r="A157" s="125"/>
      <c r="B157" s="112" t="s">
        <v>110</v>
      </c>
      <c r="C157" s="113" t="s">
        <v>112</v>
      </c>
      <c r="D157" s="114">
        <v>17</v>
      </c>
      <c r="E157" s="115" t="s">
        <v>55</v>
      </c>
      <c r="F157" s="165">
        <v>2760</v>
      </c>
      <c r="G157" s="174">
        <f>D157*F157</f>
        <v>46920</v>
      </c>
      <c r="H157" s="167" t="s">
        <v>56</v>
      </c>
    </row>
    <row r="158" spans="1:8" ht="14.25" customHeight="1">
      <c r="A158" s="145"/>
      <c r="B158" s="126"/>
      <c r="C158" s="127"/>
      <c r="D158" s="128"/>
      <c r="E158" s="129"/>
      <c r="F158" s="162"/>
      <c r="G158" s="163"/>
      <c r="H158" s="164"/>
    </row>
    <row r="159" spans="1:8" ht="14.25" customHeight="1">
      <c r="A159" s="125"/>
      <c r="B159" s="116" t="s">
        <v>110</v>
      </c>
      <c r="C159" s="116" t="s">
        <v>113</v>
      </c>
      <c r="D159" s="118">
        <v>11</v>
      </c>
      <c r="E159" s="119" t="s">
        <v>55</v>
      </c>
      <c r="F159" s="165">
        <v>3940</v>
      </c>
      <c r="G159" s="174">
        <f>D159*F159</f>
        <v>43340</v>
      </c>
      <c r="H159" s="167" t="s">
        <v>56</v>
      </c>
    </row>
    <row r="160" spans="1:8" ht="14.25" customHeight="1">
      <c r="A160" s="131"/>
      <c r="B160" s="112"/>
      <c r="C160" s="113"/>
      <c r="D160" s="114"/>
      <c r="E160" s="115"/>
      <c r="F160" s="162"/>
      <c r="G160" s="175"/>
      <c r="H160" s="164"/>
    </row>
    <row r="161" spans="1:8" ht="14.25" customHeight="1">
      <c r="A161" s="131"/>
      <c r="B161" s="112" t="s">
        <v>110</v>
      </c>
      <c r="C161" s="113" t="s">
        <v>114</v>
      </c>
      <c r="D161" s="114">
        <v>69</v>
      </c>
      <c r="E161" s="115" t="s">
        <v>55</v>
      </c>
      <c r="F161" s="162">
        <v>5120</v>
      </c>
      <c r="G161" s="174">
        <f>D161*F161</f>
        <v>353280</v>
      </c>
      <c r="H161" s="164" t="s">
        <v>56</v>
      </c>
    </row>
    <row r="162" spans="1:8" ht="14.25" customHeight="1">
      <c r="A162" s="145"/>
      <c r="B162" s="126"/>
      <c r="C162" s="127"/>
      <c r="D162" s="128"/>
      <c r="E162" s="129"/>
      <c r="F162" s="171"/>
      <c r="G162" s="175"/>
      <c r="H162" s="172"/>
    </row>
    <row r="163" spans="1:8" ht="14.25" customHeight="1">
      <c r="A163" s="125"/>
      <c r="B163" s="116" t="s">
        <v>305</v>
      </c>
      <c r="C163" s="117" t="s">
        <v>306</v>
      </c>
      <c r="D163" s="118">
        <v>3</v>
      </c>
      <c r="E163" s="119" t="s">
        <v>55</v>
      </c>
      <c r="F163" s="165">
        <v>4520</v>
      </c>
      <c r="G163" s="174">
        <f>D163*F163</f>
        <v>13560</v>
      </c>
      <c r="H163" s="167" t="s">
        <v>56</v>
      </c>
    </row>
    <row r="164" spans="1:8" ht="14.25" customHeight="1">
      <c r="A164" s="131"/>
      <c r="B164" s="112"/>
      <c r="C164" s="113"/>
      <c r="D164" s="114"/>
      <c r="E164" s="115"/>
      <c r="F164" s="162"/>
      <c r="G164" s="163"/>
      <c r="H164" s="164"/>
    </row>
    <row r="165" spans="1:8" ht="14.25" customHeight="1">
      <c r="A165" s="131"/>
      <c r="B165" s="112" t="s">
        <v>115</v>
      </c>
      <c r="C165" s="113" t="s">
        <v>116</v>
      </c>
      <c r="D165" s="114">
        <v>2</v>
      </c>
      <c r="E165" s="115" t="s">
        <v>55</v>
      </c>
      <c r="F165" s="162">
        <v>9730</v>
      </c>
      <c r="G165" s="174">
        <f>D165*F165</f>
        <v>19460</v>
      </c>
      <c r="H165" s="164" t="s">
        <v>56</v>
      </c>
    </row>
    <row r="166" spans="1:8" ht="14.25" customHeight="1">
      <c r="A166" s="145"/>
      <c r="B166" s="126"/>
      <c r="C166" s="127"/>
      <c r="D166" s="128"/>
      <c r="E166" s="129"/>
      <c r="F166" s="171"/>
      <c r="G166" s="175"/>
      <c r="H166" s="172"/>
    </row>
    <row r="167" spans="1:8" ht="14.25" customHeight="1">
      <c r="A167" s="125"/>
      <c r="B167" s="116" t="s">
        <v>115</v>
      </c>
      <c r="C167" s="117" t="s">
        <v>117</v>
      </c>
      <c r="D167" s="118">
        <v>100</v>
      </c>
      <c r="E167" s="119" t="s">
        <v>55</v>
      </c>
      <c r="F167" s="165">
        <v>5280</v>
      </c>
      <c r="G167" s="174">
        <f>D167*F167</f>
        <v>528000</v>
      </c>
      <c r="H167" s="167" t="s">
        <v>56</v>
      </c>
    </row>
    <row r="168" spans="1:8" ht="14.25" customHeight="1">
      <c r="A168" s="131"/>
      <c r="B168" s="112"/>
      <c r="C168" s="113"/>
      <c r="D168" s="114"/>
      <c r="E168" s="115"/>
      <c r="F168" s="162"/>
      <c r="G168" s="168"/>
      <c r="H168" s="164"/>
    </row>
    <row r="169" spans="1:8" ht="14.25" customHeight="1">
      <c r="A169" s="125"/>
      <c r="B169" s="116" t="s">
        <v>115</v>
      </c>
      <c r="C169" s="117" t="s">
        <v>118</v>
      </c>
      <c r="D169" s="118">
        <v>12</v>
      </c>
      <c r="E169" s="119" t="s">
        <v>55</v>
      </c>
      <c r="F169" s="165">
        <v>6610</v>
      </c>
      <c r="G169" s="174">
        <f>D169*F169</f>
        <v>79320</v>
      </c>
      <c r="H169" s="167" t="s">
        <v>56</v>
      </c>
    </row>
    <row r="170" spans="1:8" ht="14.25" customHeight="1">
      <c r="A170" s="131"/>
      <c r="B170" s="112"/>
      <c r="C170" s="113"/>
      <c r="D170" s="114"/>
      <c r="E170" s="115"/>
      <c r="F170" s="162"/>
      <c r="G170" s="168"/>
      <c r="H170" s="164"/>
    </row>
    <row r="171" spans="1:8" ht="14.25" customHeight="1">
      <c r="A171" s="125"/>
      <c r="B171" s="116" t="s">
        <v>115</v>
      </c>
      <c r="C171" s="117" t="s">
        <v>119</v>
      </c>
      <c r="D171" s="118">
        <v>2</v>
      </c>
      <c r="E171" s="119" t="s">
        <v>55</v>
      </c>
      <c r="F171" s="165">
        <v>10090</v>
      </c>
      <c r="G171" s="166">
        <f>D171*F171</f>
        <v>20180</v>
      </c>
      <c r="H171" s="167" t="s">
        <v>56</v>
      </c>
    </row>
    <row r="172" spans="1:8" ht="14.25" customHeight="1">
      <c r="A172" s="131"/>
      <c r="B172" s="112"/>
      <c r="C172" s="113"/>
      <c r="D172" s="114"/>
      <c r="E172" s="115"/>
      <c r="F172" s="162"/>
      <c r="G172" s="175"/>
      <c r="H172" s="164"/>
    </row>
    <row r="173" spans="1:8" ht="14.25" customHeight="1">
      <c r="A173" s="125"/>
      <c r="B173" s="120" t="s">
        <v>115</v>
      </c>
      <c r="C173" s="121" t="s">
        <v>120</v>
      </c>
      <c r="D173" s="118">
        <v>45</v>
      </c>
      <c r="E173" s="119" t="s">
        <v>55</v>
      </c>
      <c r="F173" s="169">
        <v>6660</v>
      </c>
      <c r="G173" s="174">
        <f>D173*F173</f>
        <v>299700</v>
      </c>
      <c r="H173" s="170" t="s">
        <v>56</v>
      </c>
    </row>
    <row r="174" spans="1:8" ht="14.25" customHeight="1">
      <c r="A174" s="131"/>
      <c r="B174" s="112"/>
      <c r="C174" s="113"/>
      <c r="D174" s="114"/>
      <c r="E174" s="115"/>
      <c r="F174" s="162"/>
      <c r="G174" s="175"/>
      <c r="H174" s="164"/>
    </row>
    <row r="175" spans="1:8" ht="14.25" customHeight="1">
      <c r="A175" s="125"/>
      <c r="B175" s="116" t="s">
        <v>115</v>
      </c>
      <c r="C175" s="117" t="s">
        <v>121</v>
      </c>
      <c r="D175" s="118">
        <v>12</v>
      </c>
      <c r="E175" s="119" t="s">
        <v>55</v>
      </c>
      <c r="F175" s="165">
        <v>8340</v>
      </c>
      <c r="G175" s="174">
        <f>D175*F175</f>
        <v>100080</v>
      </c>
      <c r="H175" s="167" t="s">
        <v>56</v>
      </c>
    </row>
    <row r="176" spans="1:8" ht="14.25" customHeight="1">
      <c r="A176" s="131"/>
      <c r="B176" s="112"/>
      <c r="C176" s="113"/>
      <c r="D176" s="114"/>
      <c r="E176" s="115"/>
      <c r="F176" s="162"/>
      <c r="G176" s="175"/>
      <c r="H176" s="164"/>
    </row>
    <row r="177" spans="1:8" ht="14.25" customHeight="1">
      <c r="A177" s="125"/>
      <c r="B177" s="116" t="s">
        <v>115</v>
      </c>
      <c r="C177" s="117" t="s">
        <v>122</v>
      </c>
      <c r="D177" s="118">
        <v>4</v>
      </c>
      <c r="E177" s="119" t="s">
        <v>55</v>
      </c>
      <c r="F177" s="165">
        <v>12760</v>
      </c>
      <c r="G177" s="174">
        <f>D177*F177</f>
        <v>51040</v>
      </c>
      <c r="H177" s="167" t="s">
        <v>56</v>
      </c>
    </row>
    <row r="178" spans="1:8" ht="14.25" customHeight="1">
      <c r="A178" s="131"/>
      <c r="B178" s="112"/>
      <c r="C178" s="113"/>
      <c r="D178" s="114"/>
      <c r="E178" s="115"/>
      <c r="F178" s="162"/>
      <c r="G178" s="163"/>
      <c r="H178" s="164"/>
    </row>
    <row r="179" spans="1:8" ht="14.25" customHeight="1">
      <c r="A179" s="125"/>
      <c r="B179" s="116" t="s">
        <v>115</v>
      </c>
      <c r="C179" s="117" t="s">
        <v>123</v>
      </c>
      <c r="D179" s="118">
        <v>4</v>
      </c>
      <c r="E179" s="119" t="s">
        <v>55</v>
      </c>
      <c r="F179" s="165">
        <v>14410</v>
      </c>
      <c r="G179" s="174">
        <f>D179*F179</f>
        <v>57640</v>
      </c>
      <c r="H179" s="167" t="s">
        <v>56</v>
      </c>
    </row>
    <row r="180" spans="1:8" ht="14.25" customHeight="1">
      <c r="A180" s="131"/>
      <c r="B180" s="112"/>
      <c r="C180" s="113"/>
      <c r="D180" s="114"/>
      <c r="E180" s="115"/>
      <c r="F180" s="162"/>
      <c r="G180" s="175"/>
      <c r="H180" s="164"/>
    </row>
    <row r="181" spans="1:8" ht="14.25" customHeight="1">
      <c r="A181" s="131"/>
      <c r="B181" s="116" t="s">
        <v>307</v>
      </c>
      <c r="C181" s="117" t="s">
        <v>124</v>
      </c>
      <c r="D181" s="118">
        <v>1</v>
      </c>
      <c r="E181" s="125" t="s">
        <v>35</v>
      </c>
      <c r="F181" s="162">
        <v>16470</v>
      </c>
      <c r="G181" s="174">
        <f>D181*F181</f>
        <v>16470</v>
      </c>
      <c r="H181" s="167" t="s">
        <v>56</v>
      </c>
    </row>
    <row r="182" spans="1:8" ht="14.25" customHeight="1">
      <c r="A182" s="145"/>
      <c r="B182" s="112"/>
      <c r="C182" s="113"/>
      <c r="D182" s="114"/>
      <c r="E182" s="115"/>
      <c r="F182" s="171"/>
      <c r="G182" s="163"/>
      <c r="H182" s="172"/>
    </row>
    <row r="183" spans="1:8" ht="14.25" customHeight="1">
      <c r="A183" s="125"/>
      <c r="B183" s="116" t="s">
        <v>308</v>
      </c>
      <c r="C183" s="117" t="s">
        <v>125</v>
      </c>
      <c r="D183" s="118">
        <v>1</v>
      </c>
      <c r="E183" s="125" t="s">
        <v>35</v>
      </c>
      <c r="F183" s="165">
        <v>8807</v>
      </c>
      <c r="G183" s="174">
        <f>D183*F183</f>
        <v>8807</v>
      </c>
      <c r="H183" s="167" t="s">
        <v>251</v>
      </c>
    </row>
    <row r="184" spans="1:8" ht="14.25" customHeight="1">
      <c r="A184" s="131"/>
      <c r="B184" s="112"/>
      <c r="C184" s="113"/>
      <c r="D184" s="114"/>
      <c r="E184" s="115"/>
      <c r="F184" s="171"/>
      <c r="G184" s="163"/>
      <c r="H184" s="164"/>
    </row>
    <row r="185" spans="1:8" ht="14.25" customHeight="1">
      <c r="A185" s="131"/>
      <c r="B185" s="116" t="s">
        <v>309</v>
      </c>
      <c r="C185" s="117" t="s">
        <v>127</v>
      </c>
      <c r="D185" s="118">
        <v>6</v>
      </c>
      <c r="E185" s="125" t="s">
        <v>35</v>
      </c>
      <c r="F185" s="165">
        <v>6920</v>
      </c>
      <c r="G185" s="174">
        <f>D185*F185</f>
        <v>41520</v>
      </c>
      <c r="H185" s="167" t="s">
        <v>56</v>
      </c>
    </row>
    <row r="186" spans="1:8" ht="14.25" customHeight="1">
      <c r="A186" s="145"/>
      <c r="B186" s="112"/>
      <c r="C186" s="113"/>
      <c r="D186" s="114"/>
      <c r="E186" s="115"/>
      <c r="F186" s="171"/>
      <c r="G186" s="175"/>
      <c r="H186" s="164"/>
    </row>
    <row r="187" spans="1:8" ht="14.25" customHeight="1">
      <c r="A187" s="125"/>
      <c r="B187" s="116" t="s">
        <v>126</v>
      </c>
      <c r="C187" s="117" t="s">
        <v>128</v>
      </c>
      <c r="D187" s="114">
        <v>1</v>
      </c>
      <c r="E187" s="125" t="s">
        <v>35</v>
      </c>
      <c r="F187" s="165">
        <v>8630</v>
      </c>
      <c r="G187" s="174">
        <f>D187*F187</f>
        <v>8630</v>
      </c>
      <c r="H187" s="167" t="s">
        <v>56</v>
      </c>
    </row>
    <row r="188" spans="1:8" ht="14.25" customHeight="1">
      <c r="A188" s="131"/>
      <c r="B188" s="126"/>
      <c r="C188" s="127"/>
      <c r="D188" s="128"/>
      <c r="E188" s="129"/>
      <c r="F188" s="162"/>
      <c r="G188" s="175"/>
      <c r="H188" s="164"/>
    </row>
    <row r="189" spans="1:8" ht="14.25" customHeight="1">
      <c r="A189" s="131"/>
      <c r="B189" s="112" t="s">
        <v>126</v>
      </c>
      <c r="C189" s="113" t="s">
        <v>129</v>
      </c>
      <c r="D189" s="114">
        <v>3</v>
      </c>
      <c r="E189" s="115" t="s">
        <v>35</v>
      </c>
      <c r="F189" s="165">
        <v>22440</v>
      </c>
      <c r="G189" s="174">
        <f>D189*F189</f>
        <v>67320</v>
      </c>
      <c r="H189" s="167" t="s">
        <v>56</v>
      </c>
    </row>
    <row r="190" spans="1:8" ht="14.25" customHeight="1">
      <c r="A190" s="145"/>
      <c r="B190" s="126"/>
      <c r="C190" s="127"/>
      <c r="D190" s="128"/>
      <c r="E190" s="129"/>
      <c r="F190" s="162"/>
      <c r="G190" s="163"/>
      <c r="H190" s="164"/>
    </row>
    <row r="191" spans="1:8" ht="14.25" customHeight="1">
      <c r="A191" s="125"/>
      <c r="B191" s="112" t="s">
        <v>126</v>
      </c>
      <c r="C191" s="113" t="s">
        <v>125</v>
      </c>
      <c r="D191" s="114">
        <v>1</v>
      </c>
      <c r="E191" s="115" t="s">
        <v>35</v>
      </c>
      <c r="F191" s="165">
        <v>8630</v>
      </c>
      <c r="G191" s="174">
        <f>D191*F191</f>
        <v>8630</v>
      </c>
      <c r="H191" s="167" t="s">
        <v>56</v>
      </c>
    </row>
    <row r="192" spans="1:8" ht="14.25" customHeight="1">
      <c r="A192" s="145"/>
      <c r="B192" s="126"/>
      <c r="C192" s="127"/>
      <c r="D192" s="128"/>
      <c r="E192" s="129"/>
      <c r="F192" s="162"/>
      <c r="G192" s="175"/>
      <c r="H192" s="164"/>
    </row>
    <row r="193" spans="1:8" ht="14.25" customHeight="1">
      <c r="A193" s="125"/>
      <c r="B193" s="116" t="s">
        <v>130</v>
      </c>
      <c r="C193" s="116" t="s">
        <v>125</v>
      </c>
      <c r="D193" s="118">
        <v>1</v>
      </c>
      <c r="E193" s="119" t="s">
        <v>35</v>
      </c>
      <c r="F193" s="165">
        <v>7430</v>
      </c>
      <c r="G193" s="174">
        <f>D193*F193</f>
        <v>7430</v>
      </c>
      <c r="H193" s="167" t="s">
        <v>56</v>
      </c>
    </row>
    <row r="194" spans="1:8" ht="14.25" customHeight="1">
      <c r="A194" s="131"/>
      <c r="B194" s="112"/>
      <c r="C194" s="113"/>
      <c r="D194" s="114"/>
      <c r="E194" s="115"/>
      <c r="F194" s="162"/>
      <c r="G194" s="163"/>
      <c r="H194" s="164"/>
    </row>
    <row r="195" spans="1:8" ht="14.25" customHeight="1">
      <c r="A195" s="131"/>
      <c r="B195" s="112" t="s">
        <v>310</v>
      </c>
      <c r="C195" s="113" t="s">
        <v>132</v>
      </c>
      <c r="D195" s="114">
        <v>2</v>
      </c>
      <c r="E195" s="115" t="s">
        <v>35</v>
      </c>
      <c r="F195" s="162">
        <v>13950</v>
      </c>
      <c r="G195" s="174">
        <f>D195*F195</f>
        <v>27900</v>
      </c>
      <c r="H195" s="164" t="s">
        <v>56</v>
      </c>
    </row>
    <row r="196" spans="1:8" ht="14.25" customHeight="1">
      <c r="A196" s="145"/>
      <c r="B196" s="126"/>
      <c r="C196" s="127"/>
      <c r="D196" s="128"/>
      <c r="E196" s="129"/>
      <c r="F196" s="171"/>
      <c r="G196" s="175"/>
      <c r="H196" s="172"/>
    </row>
    <row r="197" spans="1:8" ht="14.25" customHeight="1">
      <c r="A197" s="125"/>
      <c r="B197" s="116" t="s">
        <v>311</v>
      </c>
      <c r="C197" s="117" t="s">
        <v>133</v>
      </c>
      <c r="D197" s="118">
        <v>1</v>
      </c>
      <c r="E197" s="119" t="s">
        <v>35</v>
      </c>
      <c r="F197" s="165">
        <v>14560</v>
      </c>
      <c r="G197" s="174">
        <f>D197*F197</f>
        <v>14560</v>
      </c>
      <c r="H197" s="167" t="s">
        <v>56</v>
      </c>
    </row>
    <row r="198" spans="1:8" ht="14.25" customHeight="1">
      <c r="A198" s="131"/>
      <c r="B198" s="112"/>
      <c r="C198" s="113"/>
      <c r="D198" s="114"/>
      <c r="E198" s="115"/>
      <c r="F198" s="162"/>
      <c r="G198" s="163"/>
      <c r="H198" s="164"/>
    </row>
    <row r="199" spans="1:8" ht="14.25" customHeight="1">
      <c r="A199" s="131"/>
      <c r="B199" s="112" t="s">
        <v>312</v>
      </c>
      <c r="C199" s="113">
        <v>50</v>
      </c>
      <c r="D199" s="114">
        <v>1</v>
      </c>
      <c r="E199" s="115" t="s">
        <v>35</v>
      </c>
      <c r="F199" s="162">
        <v>397694</v>
      </c>
      <c r="G199" s="174">
        <f>D199*F199</f>
        <v>397694</v>
      </c>
      <c r="H199" s="164" t="s">
        <v>251</v>
      </c>
    </row>
    <row r="200" spans="1:8" ht="14.25" customHeight="1">
      <c r="A200" s="145"/>
      <c r="B200" s="126"/>
      <c r="C200" s="127"/>
      <c r="D200" s="128"/>
      <c r="E200" s="129"/>
      <c r="F200" s="171"/>
      <c r="G200" s="175"/>
      <c r="H200" s="172"/>
    </row>
    <row r="201" spans="1:8" ht="14.25" customHeight="1">
      <c r="A201" s="125"/>
      <c r="B201" s="116" t="s">
        <v>313</v>
      </c>
      <c r="C201" s="117" t="s">
        <v>135</v>
      </c>
      <c r="D201" s="118">
        <v>2</v>
      </c>
      <c r="E201" s="119" t="s">
        <v>35</v>
      </c>
      <c r="F201" s="165">
        <v>61690</v>
      </c>
      <c r="G201" s="174">
        <f>D201*F201</f>
        <v>123380</v>
      </c>
      <c r="H201" s="167" t="s">
        <v>56</v>
      </c>
    </row>
    <row r="202" spans="1:8" ht="14.25" customHeight="1">
      <c r="A202" s="131"/>
      <c r="B202" s="112"/>
      <c r="C202" s="113"/>
      <c r="D202" s="114"/>
      <c r="E202" s="115"/>
      <c r="F202" s="162"/>
      <c r="G202" s="163"/>
      <c r="H202" s="164"/>
    </row>
    <row r="203" spans="1:8" ht="14.25" customHeight="1">
      <c r="A203" s="125"/>
      <c r="B203" s="116" t="s">
        <v>134</v>
      </c>
      <c r="C203" s="117" t="s">
        <v>136</v>
      </c>
      <c r="D203" s="118">
        <v>4</v>
      </c>
      <c r="E203" s="119" t="s">
        <v>35</v>
      </c>
      <c r="F203" s="165">
        <v>19330</v>
      </c>
      <c r="G203" s="174">
        <f>D203*F203</f>
        <v>77320</v>
      </c>
      <c r="H203" s="167" t="s">
        <v>56</v>
      </c>
    </row>
    <row r="204" spans="1:8" ht="14.25" customHeight="1">
      <c r="A204" s="131"/>
      <c r="B204" s="112"/>
      <c r="C204" s="113"/>
      <c r="D204" s="114"/>
      <c r="E204" s="115"/>
      <c r="F204" s="162"/>
      <c r="G204" s="168"/>
      <c r="H204" s="164"/>
    </row>
    <row r="205" spans="1:8" ht="14.25" customHeight="1">
      <c r="A205" s="125"/>
      <c r="B205" s="116" t="s">
        <v>134</v>
      </c>
      <c r="C205" s="117" t="s">
        <v>137</v>
      </c>
      <c r="D205" s="118">
        <v>2</v>
      </c>
      <c r="E205" s="119" t="s">
        <v>35</v>
      </c>
      <c r="F205" s="165">
        <v>53370</v>
      </c>
      <c r="G205" s="166">
        <f>D205*F205</f>
        <v>106740</v>
      </c>
      <c r="H205" s="167" t="s">
        <v>56</v>
      </c>
    </row>
    <row r="206" spans="1:8" ht="14.25" customHeight="1">
      <c r="A206" s="131"/>
      <c r="B206" s="112"/>
      <c r="C206" s="113"/>
      <c r="D206" s="114"/>
      <c r="E206" s="115"/>
      <c r="F206" s="162"/>
      <c r="G206" s="175"/>
      <c r="H206" s="164"/>
    </row>
    <row r="207" spans="1:8" ht="14.25" customHeight="1">
      <c r="A207" s="125"/>
      <c r="B207" s="120" t="s">
        <v>134</v>
      </c>
      <c r="C207" s="121" t="s">
        <v>138</v>
      </c>
      <c r="D207" s="118">
        <v>1</v>
      </c>
      <c r="E207" s="119" t="s">
        <v>35</v>
      </c>
      <c r="F207" s="169">
        <v>56860</v>
      </c>
      <c r="G207" s="174">
        <f>D207*F207</f>
        <v>56860</v>
      </c>
      <c r="H207" s="170" t="s">
        <v>56</v>
      </c>
    </row>
    <row r="208" spans="1:8" ht="14.25" customHeight="1">
      <c r="A208" s="131"/>
      <c r="B208" s="112"/>
      <c r="C208" s="113"/>
      <c r="D208" s="114"/>
      <c r="E208" s="115"/>
      <c r="F208" s="162"/>
      <c r="G208" s="175"/>
      <c r="H208" s="164"/>
    </row>
    <row r="209" spans="1:8" ht="14.25" customHeight="1">
      <c r="A209" s="125"/>
      <c r="B209" s="116" t="s">
        <v>314</v>
      </c>
      <c r="C209" s="117" t="s">
        <v>139</v>
      </c>
      <c r="D209" s="118">
        <v>1</v>
      </c>
      <c r="E209" s="119" t="s">
        <v>35</v>
      </c>
      <c r="F209" s="165">
        <v>8190</v>
      </c>
      <c r="G209" s="174">
        <f>D209*F209</f>
        <v>8190</v>
      </c>
      <c r="H209" s="167" t="s">
        <v>56</v>
      </c>
    </row>
    <row r="210" spans="1:8" ht="14.25" customHeight="1">
      <c r="A210" s="131"/>
      <c r="B210" s="112"/>
      <c r="C210" s="113"/>
      <c r="D210" s="114"/>
      <c r="E210" s="115"/>
      <c r="F210" s="162"/>
      <c r="G210" s="163"/>
      <c r="H210" s="164"/>
    </row>
    <row r="211" spans="1:8" ht="14.25" customHeight="1">
      <c r="A211" s="125"/>
      <c r="B211" s="116" t="s">
        <v>315</v>
      </c>
      <c r="C211" s="117" t="s">
        <v>140</v>
      </c>
      <c r="D211" s="118">
        <v>2</v>
      </c>
      <c r="E211" s="119" t="s">
        <v>35</v>
      </c>
      <c r="F211" s="165">
        <v>4750</v>
      </c>
      <c r="G211" s="174">
        <f>D211*F211</f>
        <v>9500</v>
      </c>
      <c r="H211" s="167" t="s">
        <v>56</v>
      </c>
    </row>
    <row r="212" spans="1:8" ht="14.25" customHeight="1">
      <c r="A212" s="131"/>
      <c r="B212" s="112"/>
      <c r="C212" s="113"/>
      <c r="D212" s="114"/>
      <c r="E212" s="115"/>
      <c r="F212" s="162"/>
      <c r="G212" s="175"/>
      <c r="H212" s="164"/>
    </row>
    <row r="213" spans="1:8" ht="14.25" customHeight="1">
      <c r="A213" s="125"/>
      <c r="B213" s="116" t="s">
        <v>141</v>
      </c>
      <c r="C213" s="117" t="s">
        <v>142</v>
      </c>
      <c r="D213" s="118">
        <v>2</v>
      </c>
      <c r="E213" s="119" t="s">
        <v>35</v>
      </c>
      <c r="F213" s="165">
        <v>12318</v>
      </c>
      <c r="G213" s="174">
        <f>D213*F213</f>
        <v>24636</v>
      </c>
      <c r="H213" s="167" t="s">
        <v>251</v>
      </c>
    </row>
    <row r="214" spans="1:8" ht="14.25" customHeight="1">
      <c r="A214" s="131"/>
      <c r="B214" s="112"/>
      <c r="C214" s="113"/>
      <c r="D214" s="114"/>
      <c r="E214" s="115"/>
      <c r="F214" s="162"/>
      <c r="G214" s="163"/>
      <c r="H214" s="164"/>
    </row>
    <row r="215" spans="1:8" ht="14.25" customHeight="1">
      <c r="A215" s="131"/>
      <c r="B215" s="116" t="s">
        <v>316</v>
      </c>
      <c r="C215" s="117" t="s">
        <v>318</v>
      </c>
      <c r="D215" s="118">
        <v>9</v>
      </c>
      <c r="E215" s="125" t="s">
        <v>38</v>
      </c>
      <c r="F215" s="162">
        <v>53000</v>
      </c>
      <c r="G215" s="174">
        <f>D215*F215</f>
        <v>477000</v>
      </c>
      <c r="H215" s="167" t="s">
        <v>56</v>
      </c>
    </row>
    <row r="216" spans="1:8" ht="14.25" customHeight="1">
      <c r="A216" s="145"/>
      <c r="B216" s="112"/>
      <c r="C216" s="113"/>
      <c r="D216" s="114"/>
      <c r="E216" s="115"/>
      <c r="F216" s="171"/>
      <c r="G216" s="163"/>
      <c r="H216" s="172"/>
    </row>
    <row r="217" spans="1:8" ht="14.25" customHeight="1">
      <c r="A217" s="125"/>
      <c r="B217" s="116" t="s">
        <v>317</v>
      </c>
      <c r="C217" s="117" t="s">
        <v>143</v>
      </c>
      <c r="D217" s="118">
        <v>1</v>
      </c>
      <c r="E217" s="125" t="s">
        <v>35</v>
      </c>
      <c r="F217" s="165">
        <v>21420</v>
      </c>
      <c r="G217" s="174">
        <f>D217*F217</f>
        <v>21420</v>
      </c>
      <c r="H217" s="167" t="s">
        <v>56</v>
      </c>
    </row>
    <row r="218" spans="1:8" ht="14.25" customHeight="1">
      <c r="A218" s="131"/>
      <c r="B218" s="112"/>
      <c r="C218" s="113"/>
      <c r="D218" s="114"/>
      <c r="E218" s="115"/>
      <c r="F218" s="171"/>
      <c r="G218" s="175"/>
      <c r="H218" s="164"/>
    </row>
    <row r="219" spans="1:8" ht="14.25" customHeight="1">
      <c r="A219" s="131"/>
      <c r="B219" s="116" t="s">
        <v>144</v>
      </c>
      <c r="C219" s="117" t="s">
        <v>145</v>
      </c>
      <c r="D219" s="118">
        <v>1</v>
      </c>
      <c r="E219" s="125" t="s">
        <v>9</v>
      </c>
      <c r="F219" s="165">
        <v>8541</v>
      </c>
      <c r="G219" s="174">
        <f>D219*F219</f>
        <v>8541</v>
      </c>
      <c r="H219" s="176" t="s">
        <v>252</v>
      </c>
    </row>
    <row r="220" spans="1:8" ht="14.25" customHeight="1">
      <c r="A220" s="145"/>
      <c r="B220" s="112"/>
      <c r="C220" s="113"/>
      <c r="D220" s="114"/>
      <c r="E220" s="115"/>
      <c r="F220" s="171"/>
      <c r="G220" s="163"/>
      <c r="H220" s="164"/>
    </row>
    <row r="221" spans="1:8" ht="14.25" customHeight="1">
      <c r="A221" s="125"/>
      <c r="B221" s="116" t="s">
        <v>146</v>
      </c>
      <c r="C221" s="117"/>
      <c r="D221" s="114">
        <v>1</v>
      </c>
      <c r="E221" s="125" t="s">
        <v>9</v>
      </c>
      <c r="F221" s="165">
        <v>45888</v>
      </c>
      <c r="G221" s="174">
        <f>D221*F221</f>
        <v>45888</v>
      </c>
      <c r="H221" s="176" t="s">
        <v>253</v>
      </c>
    </row>
    <row r="222" spans="1:8" ht="14.25" customHeight="1">
      <c r="A222" s="131"/>
      <c r="B222" s="126"/>
      <c r="C222" s="127"/>
      <c r="D222" s="128"/>
      <c r="E222" s="129"/>
      <c r="F222" s="162"/>
      <c r="G222" s="175"/>
      <c r="H222" s="164"/>
    </row>
    <row r="223" spans="1:8" ht="14.25" customHeight="1">
      <c r="A223" s="131"/>
      <c r="B223" s="112" t="s">
        <v>147</v>
      </c>
      <c r="C223" s="113"/>
      <c r="D223" s="114">
        <v>1</v>
      </c>
      <c r="E223" s="115" t="s">
        <v>9</v>
      </c>
      <c r="F223" s="165">
        <v>107190</v>
      </c>
      <c r="G223" s="174">
        <f>D223*F223</f>
        <v>107190</v>
      </c>
      <c r="H223" s="176" t="s">
        <v>254</v>
      </c>
    </row>
    <row r="224" spans="1:8" ht="14.25" customHeight="1">
      <c r="A224" s="145"/>
      <c r="B224" s="126"/>
      <c r="C224" s="127"/>
      <c r="D224" s="128"/>
      <c r="E224" s="129"/>
      <c r="F224" s="162"/>
      <c r="G224" s="163"/>
      <c r="H224" s="164"/>
    </row>
    <row r="225" spans="1:8" ht="14.25" customHeight="1">
      <c r="A225" s="125"/>
      <c r="B225" s="112" t="s">
        <v>148</v>
      </c>
      <c r="C225" s="113"/>
      <c r="D225" s="114">
        <v>1</v>
      </c>
      <c r="E225" s="115" t="s">
        <v>9</v>
      </c>
      <c r="F225" s="165">
        <v>170360</v>
      </c>
      <c r="G225" s="174">
        <f>D225*F225</f>
        <v>170360</v>
      </c>
      <c r="H225" s="176" t="s">
        <v>255</v>
      </c>
    </row>
    <row r="226" spans="1:8" ht="14.25" customHeight="1">
      <c r="A226" s="147"/>
      <c r="B226" s="126"/>
      <c r="C226" s="127"/>
      <c r="D226" s="128"/>
      <c r="E226" s="129"/>
      <c r="F226" s="162"/>
      <c r="G226" s="163"/>
      <c r="H226" s="164"/>
    </row>
    <row r="227" spans="1:8" ht="14.25" customHeight="1">
      <c r="A227" s="148"/>
      <c r="B227" s="116" t="s">
        <v>41</v>
      </c>
      <c r="C227" s="116"/>
      <c r="D227" s="118">
        <v>1</v>
      </c>
      <c r="E227" s="119" t="s">
        <v>9</v>
      </c>
      <c r="F227" s="165">
        <v>1266747</v>
      </c>
      <c r="G227" s="174">
        <f>D227*F227</f>
        <v>1266747</v>
      </c>
      <c r="H227" s="176" t="s">
        <v>256</v>
      </c>
    </row>
    <row r="228" spans="1:8" ht="14.25" customHeight="1">
      <c r="A228" s="149"/>
      <c r="B228" s="112"/>
      <c r="C228" s="113"/>
      <c r="D228" s="114"/>
      <c r="E228" s="115"/>
      <c r="F228" s="162"/>
      <c r="G228" s="175"/>
      <c r="H228" s="164"/>
    </row>
    <row r="229" spans="1:8" ht="14.25" customHeight="1">
      <c r="A229" s="149"/>
      <c r="B229" s="112" t="s">
        <v>149</v>
      </c>
      <c r="C229" s="113"/>
      <c r="D229" s="114">
        <v>1</v>
      </c>
      <c r="E229" s="115" t="s">
        <v>9</v>
      </c>
      <c r="F229" s="162">
        <v>196335</v>
      </c>
      <c r="G229" s="174">
        <f>D229*F229</f>
        <v>196335</v>
      </c>
      <c r="H229" s="176" t="s">
        <v>257</v>
      </c>
    </row>
    <row r="230" spans="1:8" ht="14.25" customHeight="1">
      <c r="A230" s="147"/>
      <c r="B230" s="126"/>
      <c r="C230" s="127"/>
      <c r="D230" s="128"/>
      <c r="E230" s="129"/>
      <c r="F230" s="171"/>
      <c r="G230" s="163"/>
      <c r="H230" s="172"/>
    </row>
    <row r="231" spans="1:8" ht="14.25" customHeight="1">
      <c r="A231" s="148"/>
      <c r="B231" s="116" t="s">
        <v>150</v>
      </c>
      <c r="C231" s="117" t="s">
        <v>151</v>
      </c>
      <c r="D231" s="118">
        <v>1</v>
      </c>
      <c r="E231" s="119" t="s">
        <v>9</v>
      </c>
      <c r="F231" s="165">
        <v>980268</v>
      </c>
      <c r="G231" s="174">
        <f>D231*F231</f>
        <v>980268</v>
      </c>
      <c r="H231" s="176" t="s">
        <v>258</v>
      </c>
    </row>
    <row r="232" spans="1:8" ht="14.25" customHeight="1">
      <c r="A232" s="149"/>
      <c r="B232" s="112"/>
      <c r="C232" s="113"/>
      <c r="D232" s="114"/>
      <c r="E232" s="115"/>
      <c r="F232" s="162"/>
      <c r="G232" s="175"/>
      <c r="H232" s="164"/>
    </row>
    <row r="233" spans="1:8" ht="14.25" customHeight="1">
      <c r="A233" s="149"/>
      <c r="B233" s="112" t="s">
        <v>60</v>
      </c>
      <c r="C233" s="113"/>
      <c r="D233" s="114">
        <v>1</v>
      </c>
      <c r="E233" s="115" t="s">
        <v>9</v>
      </c>
      <c r="F233" s="162">
        <f>SUM(G166:G179)*0.07</f>
        <v>79517</v>
      </c>
      <c r="G233" s="174">
        <f>D233*F233</f>
        <v>79517</v>
      </c>
      <c r="H233" s="176" t="s">
        <v>259</v>
      </c>
    </row>
    <row r="234" spans="1:8" ht="14.25" customHeight="1">
      <c r="A234" s="145"/>
      <c r="B234" s="126"/>
      <c r="C234" s="127"/>
      <c r="D234" s="128"/>
      <c r="E234" s="129"/>
      <c r="F234" s="171"/>
      <c r="G234" s="173"/>
      <c r="H234" s="172"/>
    </row>
    <row r="235" spans="1:8" ht="14.25" customHeight="1">
      <c r="A235" s="125"/>
      <c r="B235" s="116" t="s">
        <v>289</v>
      </c>
      <c r="C235" s="117" t="s">
        <v>290</v>
      </c>
      <c r="D235" s="118">
        <v>1</v>
      </c>
      <c r="E235" s="119" t="s">
        <v>35</v>
      </c>
      <c r="F235" s="165">
        <v>28608</v>
      </c>
      <c r="G235" s="166">
        <f>D235*F235</f>
        <v>28608</v>
      </c>
      <c r="H235" s="167" t="s">
        <v>251</v>
      </c>
    </row>
    <row r="236" spans="1:8" ht="14.25" customHeight="1">
      <c r="A236" s="131"/>
      <c r="B236" s="112"/>
      <c r="C236" s="113"/>
      <c r="D236" s="114"/>
      <c r="E236" s="115"/>
      <c r="F236" s="162"/>
      <c r="G236" s="168"/>
      <c r="H236" s="164"/>
    </row>
    <row r="237" spans="1:8" ht="14.25" customHeight="1">
      <c r="A237" s="125"/>
      <c r="B237" s="116" t="s">
        <v>289</v>
      </c>
      <c r="C237" s="117" t="s">
        <v>291</v>
      </c>
      <c r="D237" s="118">
        <v>1</v>
      </c>
      <c r="E237" s="119" t="s">
        <v>35</v>
      </c>
      <c r="F237" s="165">
        <v>29514</v>
      </c>
      <c r="G237" s="166">
        <f>D237*F237</f>
        <v>29514</v>
      </c>
      <c r="H237" s="167" t="s">
        <v>251</v>
      </c>
    </row>
    <row r="238" spans="1:8" ht="14.25" customHeight="1">
      <c r="A238" s="131"/>
      <c r="B238" s="112"/>
      <c r="C238" s="113"/>
      <c r="D238" s="114"/>
      <c r="E238" s="115"/>
      <c r="F238" s="162"/>
      <c r="G238" s="168"/>
      <c r="H238" s="164"/>
    </row>
    <row r="239" spans="1:8" ht="14.25" customHeight="1">
      <c r="A239" s="125"/>
      <c r="B239" s="116" t="s">
        <v>152</v>
      </c>
      <c r="C239" s="117"/>
      <c r="D239" s="118"/>
      <c r="E239" s="119"/>
      <c r="F239" s="165"/>
      <c r="G239" s="166">
        <f>SUM(G140:G238)</f>
        <v>10240008</v>
      </c>
      <c r="H239" s="167"/>
    </row>
    <row r="240" spans="1:8" ht="14.25" customHeight="1">
      <c r="A240" s="131"/>
      <c r="B240" s="112"/>
      <c r="C240" s="113"/>
      <c r="D240" s="114"/>
      <c r="E240" s="115"/>
      <c r="F240" s="162"/>
      <c r="G240" s="168"/>
      <c r="H240" s="164"/>
    </row>
    <row r="241" spans="1:8" ht="14.25" customHeight="1">
      <c r="A241" s="125">
        <v>3</v>
      </c>
      <c r="B241" s="120" t="s">
        <v>50</v>
      </c>
      <c r="C241" s="121"/>
      <c r="D241" s="118"/>
      <c r="E241" s="119"/>
      <c r="F241" s="169"/>
      <c r="G241" s="166"/>
      <c r="H241" s="170"/>
    </row>
    <row r="242" spans="1:8" ht="14.25" customHeight="1">
      <c r="A242" s="131"/>
      <c r="B242" s="112"/>
      <c r="C242" s="113"/>
      <c r="D242" s="114"/>
      <c r="E242" s="115"/>
      <c r="F242" s="162"/>
      <c r="G242" s="175"/>
      <c r="H242" s="164"/>
    </row>
    <row r="243" spans="1:8" ht="14.25" customHeight="1">
      <c r="A243" s="125"/>
      <c r="B243" s="116" t="s">
        <v>319</v>
      </c>
      <c r="C243" s="117" t="s">
        <v>59</v>
      </c>
      <c r="D243" s="118">
        <v>19</v>
      </c>
      <c r="E243" s="119" t="s">
        <v>55</v>
      </c>
      <c r="F243" s="165">
        <v>3590</v>
      </c>
      <c r="G243" s="174">
        <f>D243*F243</f>
        <v>68210</v>
      </c>
      <c r="H243" s="167" t="s">
        <v>56</v>
      </c>
    </row>
    <row r="244" spans="1:8" ht="14.25" customHeight="1">
      <c r="A244" s="131"/>
      <c r="B244" s="112"/>
      <c r="C244" s="113"/>
      <c r="D244" s="114"/>
      <c r="E244" s="115"/>
      <c r="F244" s="162"/>
      <c r="G244" s="163"/>
      <c r="H244" s="164"/>
    </row>
    <row r="245" spans="1:8" ht="14.25" customHeight="1">
      <c r="A245" s="125"/>
      <c r="B245" s="116" t="s">
        <v>57</v>
      </c>
      <c r="C245" s="117" t="s">
        <v>153</v>
      </c>
      <c r="D245" s="118">
        <v>3</v>
      </c>
      <c r="E245" s="119" t="s">
        <v>55</v>
      </c>
      <c r="F245" s="165">
        <v>4580</v>
      </c>
      <c r="G245" s="174">
        <f>D245*F245</f>
        <v>13740</v>
      </c>
      <c r="H245" s="167" t="s">
        <v>56</v>
      </c>
    </row>
    <row r="246" spans="1:8" ht="14.25" customHeight="1">
      <c r="A246" s="131"/>
      <c r="B246" s="112"/>
      <c r="C246" s="113"/>
      <c r="D246" s="114"/>
      <c r="E246" s="115"/>
      <c r="F246" s="162"/>
      <c r="G246" s="175"/>
      <c r="H246" s="164"/>
    </row>
    <row r="247" spans="1:8" ht="14.25" customHeight="1">
      <c r="A247" s="125"/>
      <c r="B247" s="116" t="s">
        <v>57</v>
      </c>
      <c r="C247" s="117" t="s">
        <v>154</v>
      </c>
      <c r="D247" s="118">
        <v>4</v>
      </c>
      <c r="E247" s="119" t="s">
        <v>55</v>
      </c>
      <c r="F247" s="165">
        <v>5860</v>
      </c>
      <c r="G247" s="174">
        <f>D247*F247</f>
        <v>23440</v>
      </c>
      <c r="H247" s="167" t="s">
        <v>56</v>
      </c>
    </row>
    <row r="248" spans="1:8" ht="14.25" customHeight="1">
      <c r="A248" s="131"/>
      <c r="B248" s="112"/>
      <c r="C248" s="113"/>
      <c r="D248" s="114"/>
      <c r="E248" s="115"/>
      <c r="F248" s="162"/>
      <c r="G248" s="175"/>
      <c r="H248" s="164"/>
    </row>
    <row r="249" spans="1:8" ht="14.25" customHeight="1">
      <c r="A249" s="131"/>
      <c r="B249" s="116" t="s">
        <v>57</v>
      </c>
      <c r="C249" s="117" t="s">
        <v>155</v>
      </c>
      <c r="D249" s="118">
        <v>10</v>
      </c>
      <c r="E249" s="125" t="s">
        <v>55</v>
      </c>
      <c r="F249" s="162">
        <v>7070</v>
      </c>
      <c r="G249" s="174">
        <f>D249*F249</f>
        <v>70700</v>
      </c>
      <c r="H249" s="167" t="s">
        <v>56</v>
      </c>
    </row>
    <row r="250" spans="1:8" ht="14.25" customHeight="1">
      <c r="A250" s="145"/>
      <c r="B250" s="112"/>
      <c r="C250" s="113"/>
      <c r="D250" s="114"/>
      <c r="E250" s="115"/>
      <c r="F250" s="171"/>
      <c r="G250" s="163"/>
      <c r="H250" s="172"/>
    </row>
    <row r="251" spans="1:8" ht="14.25" customHeight="1">
      <c r="A251" s="125"/>
      <c r="B251" s="116" t="s">
        <v>57</v>
      </c>
      <c r="C251" s="117" t="s">
        <v>156</v>
      </c>
      <c r="D251" s="118">
        <v>108</v>
      </c>
      <c r="E251" s="125" t="s">
        <v>55</v>
      </c>
      <c r="F251" s="165">
        <v>9360</v>
      </c>
      <c r="G251" s="174">
        <f>D251*F251</f>
        <v>1010880</v>
      </c>
      <c r="H251" s="167" t="s">
        <v>56</v>
      </c>
    </row>
    <row r="252" spans="1:8" ht="14.25" customHeight="1">
      <c r="A252" s="131"/>
      <c r="B252" s="112"/>
      <c r="C252" s="113"/>
      <c r="D252" s="114"/>
      <c r="E252" s="115"/>
      <c r="F252" s="171"/>
      <c r="G252" s="175"/>
      <c r="H252" s="164"/>
    </row>
    <row r="253" spans="1:8" ht="14.25" customHeight="1">
      <c r="A253" s="131"/>
      <c r="B253" s="116" t="s">
        <v>57</v>
      </c>
      <c r="C253" s="117" t="s">
        <v>157</v>
      </c>
      <c r="D253" s="118">
        <v>55</v>
      </c>
      <c r="E253" s="125" t="s">
        <v>55</v>
      </c>
      <c r="F253" s="165">
        <v>11740</v>
      </c>
      <c r="G253" s="174">
        <f>D253*F253</f>
        <v>645700</v>
      </c>
      <c r="H253" s="167" t="s">
        <v>56</v>
      </c>
    </row>
    <row r="254" spans="1:8" ht="14.25" customHeight="1">
      <c r="A254" s="145"/>
      <c r="B254" s="112"/>
      <c r="C254" s="113"/>
      <c r="D254" s="114"/>
      <c r="E254" s="115"/>
      <c r="F254" s="171"/>
      <c r="G254" s="175"/>
      <c r="H254" s="164"/>
    </row>
    <row r="255" spans="1:8" ht="14.25" customHeight="1">
      <c r="A255" s="125"/>
      <c r="B255" s="116" t="s">
        <v>57</v>
      </c>
      <c r="C255" s="117" t="s">
        <v>158</v>
      </c>
      <c r="D255" s="114">
        <v>89</v>
      </c>
      <c r="E255" s="125" t="s">
        <v>55</v>
      </c>
      <c r="F255" s="165">
        <v>14660</v>
      </c>
      <c r="G255" s="174">
        <f>D255*F255</f>
        <v>1304740</v>
      </c>
      <c r="H255" s="167" t="s">
        <v>56</v>
      </c>
    </row>
    <row r="256" spans="1:8" ht="14.25" customHeight="1">
      <c r="A256" s="131"/>
      <c r="B256" s="126"/>
      <c r="C256" s="127"/>
      <c r="D256" s="128"/>
      <c r="E256" s="129"/>
      <c r="F256" s="162"/>
      <c r="G256" s="163"/>
      <c r="H256" s="164"/>
    </row>
    <row r="257" spans="1:8" ht="14.25" customHeight="1">
      <c r="A257" s="131"/>
      <c r="B257" s="112" t="s">
        <v>57</v>
      </c>
      <c r="C257" s="113" t="s">
        <v>159</v>
      </c>
      <c r="D257" s="114">
        <v>36</v>
      </c>
      <c r="E257" s="115" t="s">
        <v>55</v>
      </c>
      <c r="F257" s="165">
        <v>19870</v>
      </c>
      <c r="G257" s="174">
        <f>D257*F257</f>
        <v>715320</v>
      </c>
      <c r="H257" s="167" t="s">
        <v>56</v>
      </c>
    </row>
    <row r="258" spans="1:8" ht="14.25" customHeight="1">
      <c r="A258" s="145"/>
      <c r="B258" s="126"/>
      <c r="C258" s="127"/>
      <c r="D258" s="128"/>
      <c r="E258" s="129"/>
      <c r="F258" s="162"/>
      <c r="G258" s="175"/>
      <c r="H258" s="164"/>
    </row>
    <row r="259" spans="1:8" ht="14.25" customHeight="1">
      <c r="A259" s="125"/>
      <c r="B259" s="112" t="s">
        <v>57</v>
      </c>
      <c r="C259" s="113" t="s">
        <v>160</v>
      </c>
      <c r="D259" s="114">
        <v>15</v>
      </c>
      <c r="E259" s="115" t="s">
        <v>55</v>
      </c>
      <c r="F259" s="165">
        <v>26370</v>
      </c>
      <c r="G259" s="174">
        <f>D259*F259</f>
        <v>395550</v>
      </c>
      <c r="H259" s="167" t="s">
        <v>56</v>
      </c>
    </row>
    <row r="260" spans="1:8" ht="14.25" customHeight="1">
      <c r="A260" s="145"/>
      <c r="B260" s="126"/>
      <c r="C260" s="127"/>
      <c r="D260" s="128"/>
      <c r="E260" s="129"/>
      <c r="F260" s="162"/>
      <c r="G260" s="163"/>
      <c r="H260" s="164"/>
    </row>
    <row r="261" spans="1:8" ht="14.25" customHeight="1">
      <c r="A261" s="125"/>
      <c r="B261" s="116" t="s">
        <v>57</v>
      </c>
      <c r="C261" s="116" t="s">
        <v>58</v>
      </c>
      <c r="D261" s="118">
        <v>14</v>
      </c>
      <c r="E261" s="119" t="s">
        <v>55</v>
      </c>
      <c r="F261" s="165">
        <v>5390</v>
      </c>
      <c r="G261" s="174">
        <f>D261*F261</f>
        <v>75460</v>
      </c>
      <c r="H261" s="167" t="s">
        <v>56</v>
      </c>
    </row>
    <row r="262" spans="1:8" ht="14.25" customHeight="1">
      <c r="A262" s="131"/>
      <c r="B262" s="112"/>
      <c r="C262" s="113"/>
      <c r="D262" s="114"/>
      <c r="E262" s="115"/>
      <c r="F262" s="162"/>
      <c r="G262" s="175"/>
      <c r="H262" s="164"/>
    </row>
    <row r="263" spans="1:8" ht="14.25" customHeight="1">
      <c r="A263" s="131"/>
      <c r="B263" s="112" t="s">
        <v>57</v>
      </c>
      <c r="C263" s="113" t="s">
        <v>161</v>
      </c>
      <c r="D263" s="114">
        <v>65</v>
      </c>
      <c r="E263" s="115" t="s">
        <v>55</v>
      </c>
      <c r="F263" s="162">
        <v>6860</v>
      </c>
      <c r="G263" s="174">
        <f>D263*F263</f>
        <v>445900</v>
      </c>
      <c r="H263" s="164" t="s">
        <v>56</v>
      </c>
    </row>
    <row r="264" spans="1:8" ht="14.25" customHeight="1">
      <c r="A264" s="145"/>
      <c r="B264" s="126"/>
      <c r="C264" s="127"/>
      <c r="D264" s="128"/>
      <c r="E264" s="129"/>
      <c r="F264" s="171"/>
      <c r="G264" s="175"/>
      <c r="H264" s="172"/>
    </row>
    <row r="265" spans="1:8" ht="14.25" customHeight="1">
      <c r="A265" s="125"/>
      <c r="B265" s="116" t="s">
        <v>57</v>
      </c>
      <c r="C265" s="117" t="s">
        <v>162</v>
      </c>
      <c r="D265" s="118">
        <v>25</v>
      </c>
      <c r="E265" s="119" t="s">
        <v>55</v>
      </c>
      <c r="F265" s="165">
        <v>8810</v>
      </c>
      <c r="G265" s="174">
        <f>D265*F265</f>
        <v>220250</v>
      </c>
      <c r="H265" s="167" t="s">
        <v>56</v>
      </c>
    </row>
    <row r="266" spans="1:8" ht="14.25" customHeight="1">
      <c r="A266" s="131"/>
      <c r="B266" s="112"/>
      <c r="C266" s="113"/>
      <c r="D266" s="114"/>
      <c r="E266" s="115"/>
      <c r="F266" s="162"/>
      <c r="G266" s="163"/>
      <c r="H266" s="164"/>
    </row>
    <row r="267" spans="1:8" ht="14.25" customHeight="1">
      <c r="A267" s="131"/>
      <c r="B267" s="112" t="s">
        <v>57</v>
      </c>
      <c r="C267" s="113" t="s">
        <v>163</v>
      </c>
      <c r="D267" s="114">
        <v>16</v>
      </c>
      <c r="E267" s="115" t="s">
        <v>55</v>
      </c>
      <c r="F267" s="162">
        <v>10570</v>
      </c>
      <c r="G267" s="174">
        <f>D267*F267</f>
        <v>169120</v>
      </c>
      <c r="H267" s="164" t="s">
        <v>56</v>
      </c>
    </row>
    <row r="268" spans="1:8" ht="14.25" customHeight="1">
      <c r="A268" s="145"/>
      <c r="B268" s="126"/>
      <c r="C268" s="127"/>
      <c r="D268" s="128"/>
      <c r="E268" s="129"/>
      <c r="F268" s="171"/>
      <c r="G268" s="175"/>
      <c r="H268" s="172"/>
    </row>
    <row r="269" spans="1:8" ht="14.25" customHeight="1">
      <c r="A269" s="125"/>
      <c r="B269" s="116" t="s">
        <v>57</v>
      </c>
      <c r="C269" s="117" t="s">
        <v>164</v>
      </c>
      <c r="D269" s="118">
        <v>32</v>
      </c>
      <c r="E269" s="119" t="s">
        <v>55</v>
      </c>
      <c r="F269" s="165">
        <v>13910</v>
      </c>
      <c r="G269" s="174">
        <f>D269*F269</f>
        <v>445120</v>
      </c>
      <c r="H269" s="167" t="s">
        <v>56</v>
      </c>
    </row>
    <row r="270" spans="1:8" ht="14.25" customHeight="1">
      <c r="A270" s="131"/>
      <c r="B270" s="112"/>
      <c r="C270" s="113"/>
      <c r="D270" s="114"/>
      <c r="E270" s="115"/>
      <c r="F270" s="162"/>
      <c r="G270" s="163"/>
      <c r="H270" s="164"/>
    </row>
    <row r="271" spans="1:8" ht="14.25" customHeight="1">
      <c r="A271" s="125"/>
      <c r="B271" s="116" t="s">
        <v>320</v>
      </c>
      <c r="C271" s="117" t="s">
        <v>165</v>
      </c>
      <c r="D271" s="118">
        <v>4</v>
      </c>
      <c r="E271" s="119" t="s">
        <v>55</v>
      </c>
      <c r="F271" s="165">
        <v>8960</v>
      </c>
      <c r="G271" s="174">
        <f>D271*F271</f>
        <v>35840</v>
      </c>
      <c r="H271" s="167" t="s">
        <v>56</v>
      </c>
    </row>
    <row r="272" spans="1:8" ht="14.25" customHeight="1">
      <c r="A272" s="131"/>
      <c r="B272" s="112"/>
      <c r="C272" s="113"/>
      <c r="D272" s="114"/>
      <c r="E272" s="115"/>
      <c r="F272" s="162"/>
      <c r="G272" s="168"/>
      <c r="H272" s="164"/>
    </row>
    <row r="273" spans="1:8" ht="14.25" customHeight="1">
      <c r="A273" s="125"/>
      <c r="B273" s="116" t="s">
        <v>319</v>
      </c>
      <c r="C273" s="117" t="s">
        <v>166</v>
      </c>
      <c r="D273" s="118">
        <v>4</v>
      </c>
      <c r="E273" s="119" t="s">
        <v>55</v>
      </c>
      <c r="F273" s="165">
        <v>6450</v>
      </c>
      <c r="G273" s="166">
        <f>D273*F273</f>
        <v>25800</v>
      </c>
      <c r="H273" s="167" t="s">
        <v>56</v>
      </c>
    </row>
    <row r="274" spans="1:8" ht="14.25" customHeight="1">
      <c r="A274" s="131"/>
      <c r="B274" s="112"/>
      <c r="C274" s="113"/>
      <c r="D274" s="114"/>
      <c r="E274" s="115"/>
      <c r="F274" s="162"/>
      <c r="G274" s="175"/>
      <c r="H274" s="164"/>
    </row>
    <row r="275" spans="1:8" ht="14.25" customHeight="1">
      <c r="A275" s="125"/>
      <c r="B275" s="120" t="s">
        <v>57</v>
      </c>
      <c r="C275" s="121" t="s">
        <v>167</v>
      </c>
      <c r="D275" s="118">
        <v>22</v>
      </c>
      <c r="E275" s="119" t="s">
        <v>55</v>
      </c>
      <c r="F275" s="169">
        <v>8240</v>
      </c>
      <c r="G275" s="174">
        <f>D275*F275</f>
        <v>181280</v>
      </c>
      <c r="H275" s="170" t="s">
        <v>56</v>
      </c>
    </row>
    <row r="276" spans="1:8" ht="14.25" customHeight="1">
      <c r="A276" s="131"/>
      <c r="B276" s="112"/>
      <c r="C276" s="113"/>
      <c r="D276" s="114"/>
      <c r="E276" s="115"/>
      <c r="F276" s="162"/>
      <c r="G276" s="175"/>
      <c r="H276" s="164"/>
    </row>
    <row r="277" spans="1:8" ht="14.25" customHeight="1">
      <c r="A277" s="125"/>
      <c r="B277" s="116" t="s">
        <v>57</v>
      </c>
      <c r="C277" s="117" t="s">
        <v>168</v>
      </c>
      <c r="D277" s="118">
        <v>6</v>
      </c>
      <c r="E277" s="119" t="s">
        <v>55</v>
      </c>
      <c r="F277" s="165">
        <v>10570</v>
      </c>
      <c r="G277" s="174">
        <f>D277*F277</f>
        <v>63420</v>
      </c>
      <c r="H277" s="167" t="s">
        <v>56</v>
      </c>
    </row>
    <row r="278" spans="1:8" ht="14.25" customHeight="1">
      <c r="A278" s="131"/>
      <c r="B278" s="112"/>
      <c r="C278" s="113"/>
      <c r="D278" s="114"/>
      <c r="E278" s="115"/>
      <c r="F278" s="162"/>
      <c r="G278" s="175"/>
      <c r="H278" s="164"/>
    </row>
    <row r="279" spans="1:8" ht="14.25" customHeight="1">
      <c r="A279" s="125"/>
      <c r="B279" s="116" t="s">
        <v>57</v>
      </c>
      <c r="C279" s="117" t="s">
        <v>169</v>
      </c>
      <c r="D279" s="118">
        <v>16</v>
      </c>
      <c r="E279" s="119" t="s">
        <v>55</v>
      </c>
      <c r="F279" s="165">
        <v>12650</v>
      </c>
      <c r="G279" s="174">
        <f>D279*F279</f>
        <v>202400</v>
      </c>
      <c r="H279" s="167" t="s">
        <v>56</v>
      </c>
    </row>
    <row r="280" spans="1:8" ht="14.25" customHeight="1">
      <c r="A280" s="131"/>
      <c r="B280" s="112"/>
      <c r="C280" s="113"/>
      <c r="D280" s="114"/>
      <c r="E280" s="115"/>
      <c r="F280" s="162"/>
      <c r="G280" s="163"/>
      <c r="H280" s="164"/>
    </row>
    <row r="281" spans="1:8" ht="14.25" customHeight="1">
      <c r="A281" s="125"/>
      <c r="B281" s="116" t="s">
        <v>57</v>
      </c>
      <c r="C281" s="117" t="s">
        <v>170</v>
      </c>
      <c r="D281" s="118">
        <v>22</v>
      </c>
      <c r="E281" s="119" t="s">
        <v>55</v>
      </c>
      <c r="F281" s="165">
        <v>16650</v>
      </c>
      <c r="G281" s="174">
        <f>D281*F281</f>
        <v>366300</v>
      </c>
      <c r="H281" s="167" t="s">
        <v>56</v>
      </c>
    </row>
    <row r="282" spans="1:8" ht="14.25" customHeight="1">
      <c r="A282" s="131"/>
      <c r="B282" s="112"/>
      <c r="C282" s="113"/>
      <c r="D282" s="114"/>
      <c r="E282" s="115"/>
      <c r="F282" s="162"/>
      <c r="G282" s="175"/>
      <c r="H282" s="164"/>
    </row>
    <row r="283" spans="1:8" ht="14.25" customHeight="1">
      <c r="A283" s="131"/>
      <c r="B283" s="116" t="s">
        <v>171</v>
      </c>
      <c r="C283" s="117" t="s">
        <v>172</v>
      </c>
      <c r="D283" s="118">
        <v>1</v>
      </c>
      <c r="E283" s="125" t="s">
        <v>37</v>
      </c>
      <c r="F283" s="162">
        <v>279888</v>
      </c>
      <c r="G283" s="174">
        <f>D283*F283</f>
        <v>279888</v>
      </c>
      <c r="H283" s="167" t="s">
        <v>251</v>
      </c>
    </row>
    <row r="284" spans="1:8" ht="14.25" customHeight="1">
      <c r="A284" s="145"/>
      <c r="B284" s="112"/>
      <c r="C284" s="113"/>
      <c r="D284" s="114"/>
      <c r="E284" s="115"/>
      <c r="F284" s="171"/>
      <c r="G284" s="163"/>
      <c r="H284" s="172"/>
    </row>
    <row r="285" spans="1:8" ht="14.25" customHeight="1">
      <c r="A285" s="125"/>
      <c r="B285" s="116" t="s">
        <v>321</v>
      </c>
      <c r="C285" s="117" t="s">
        <v>174</v>
      </c>
      <c r="D285" s="118">
        <v>1</v>
      </c>
      <c r="E285" s="125" t="s">
        <v>35</v>
      </c>
      <c r="F285" s="165">
        <v>12570</v>
      </c>
      <c r="G285" s="174">
        <f>D285*F285</f>
        <v>12570</v>
      </c>
      <c r="H285" s="167" t="s">
        <v>56</v>
      </c>
    </row>
    <row r="286" spans="1:8" ht="14.25" customHeight="1">
      <c r="A286" s="131"/>
      <c r="B286" s="112"/>
      <c r="C286" s="113"/>
      <c r="D286" s="114"/>
      <c r="E286" s="115"/>
      <c r="F286" s="171"/>
      <c r="G286" s="163"/>
      <c r="H286" s="164"/>
    </row>
    <row r="287" spans="1:8" ht="14.25" customHeight="1">
      <c r="A287" s="131"/>
      <c r="B287" s="116" t="s">
        <v>173</v>
      </c>
      <c r="C287" s="117" t="s">
        <v>175</v>
      </c>
      <c r="D287" s="118">
        <v>1</v>
      </c>
      <c r="E287" s="125" t="s">
        <v>35</v>
      </c>
      <c r="F287" s="165">
        <v>14180</v>
      </c>
      <c r="G287" s="174">
        <f>D287*F287</f>
        <v>14180</v>
      </c>
      <c r="H287" s="167" t="s">
        <v>56</v>
      </c>
    </row>
    <row r="288" spans="1:8" ht="14.25" customHeight="1">
      <c r="A288" s="145"/>
      <c r="B288" s="112"/>
      <c r="C288" s="113"/>
      <c r="D288" s="114"/>
      <c r="E288" s="115"/>
      <c r="F288" s="171"/>
      <c r="G288" s="175"/>
      <c r="H288" s="164"/>
    </row>
    <row r="289" spans="1:8" ht="14.25" customHeight="1">
      <c r="A289" s="125"/>
      <c r="B289" s="116" t="s">
        <v>173</v>
      </c>
      <c r="C289" s="117" t="s">
        <v>176</v>
      </c>
      <c r="D289" s="114">
        <v>2</v>
      </c>
      <c r="E289" s="125" t="s">
        <v>35</v>
      </c>
      <c r="F289" s="165">
        <v>16420</v>
      </c>
      <c r="G289" s="174">
        <f>D289*F289</f>
        <v>32840</v>
      </c>
      <c r="H289" s="167" t="s">
        <v>56</v>
      </c>
    </row>
    <row r="290" spans="1:8" ht="14.25" customHeight="1">
      <c r="A290" s="131"/>
      <c r="B290" s="126"/>
      <c r="C290" s="127"/>
      <c r="D290" s="128"/>
      <c r="E290" s="129"/>
      <c r="F290" s="162"/>
      <c r="G290" s="175"/>
      <c r="H290" s="164"/>
    </row>
    <row r="291" spans="1:8" ht="14.25" customHeight="1">
      <c r="A291" s="131"/>
      <c r="B291" s="112" t="s">
        <v>173</v>
      </c>
      <c r="C291" s="113" t="s">
        <v>177</v>
      </c>
      <c r="D291" s="114">
        <v>1</v>
      </c>
      <c r="E291" s="115" t="s">
        <v>35</v>
      </c>
      <c r="F291" s="165">
        <v>17400</v>
      </c>
      <c r="G291" s="174">
        <f>D291*F291</f>
        <v>17400</v>
      </c>
      <c r="H291" s="167" t="s">
        <v>56</v>
      </c>
    </row>
    <row r="292" spans="1:8" ht="14.25" customHeight="1">
      <c r="A292" s="145"/>
      <c r="B292" s="126"/>
      <c r="C292" s="127"/>
      <c r="D292" s="128"/>
      <c r="E292" s="129"/>
      <c r="F292" s="162"/>
      <c r="G292" s="163"/>
      <c r="H292" s="164"/>
    </row>
    <row r="293" spans="1:8" ht="14.25" customHeight="1">
      <c r="A293" s="125"/>
      <c r="B293" s="112" t="s">
        <v>173</v>
      </c>
      <c r="C293" s="113" t="s">
        <v>178</v>
      </c>
      <c r="D293" s="114">
        <v>2</v>
      </c>
      <c r="E293" s="115" t="s">
        <v>35</v>
      </c>
      <c r="F293" s="165">
        <v>20710</v>
      </c>
      <c r="G293" s="174">
        <f>D293*F293</f>
        <v>41420</v>
      </c>
      <c r="H293" s="167" t="s">
        <v>56</v>
      </c>
    </row>
    <row r="294" spans="1:8" ht="14.25" customHeight="1">
      <c r="A294" s="145"/>
      <c r="B294" s="126"/>
      <c r="C294" s="127"/>
      <c r="D294" s="128"/>
      <c r="E294" s="129"/>
      <c r="F294" s="162"/>
      <c r="G294" s="175"/>
      <c r="H294" s="164"/>
    </row>
    <row r="295" spans="1:8" ht="14.25" customHeight="1">
      <c r="A295" s="125"/>
      <c r="B295" s="116" t="s">
        <v>173</v>
      </c>
      <c r="C295" s="116" t="s">
        <v>179</v>
      </c>
      <c r="D295" s="118">
        <v>3</v>
      </c>
      <c r="E295" s="119" t="s">
        <v>35</v>
      </c>
      <c r="F295" s="165">
        <v>16420</v>
      </c>
      <c r="G295" s="174">
        <f>D295*F295</f>
        <v>49260</v>
      </c>
      <c r="H295" s="167" t="s">
        <v>56</v>
      </c>
    </row>
    <row r="296" spans="1:8" ht="14.25" customHeight="1">
      <c r="A296" s="131"/>
      <c r="B296" s="112"/>
      <c r="C296" s="113"/>
      <c r="D296" s="114"/>
      <c r="E296" s="115"/>
      <c r="F296" s="162"/>
      <c r="G296" s="163"/>
      <c r="H296" s="164"/>
    </row>
    <row r="297" spans="1:8" ht="14.25" customHeight="1">
      <c r="A297" s="131"/>
      <c r="B297" s="112" t="s">
        <v>325</v>
      </c>
      <c r="C297" s="113" t="s">
        <v>180</v>
      </c>
      <c r="D297" s="114">
        <v>1</v>
      </c>
      <c r="E297" s="115" t="s">
        <v>35</v>
      </c>
      <c r="F297" s="162">
        <v>16550</v>
      </c>
      <c r="G297" s="174">
        <f>D297*F297</f>
        <v>16550</v>
      </c>
      <c r="H297" s="164" t="s">
        <v>56</v>
      </c>
    </row>
    <row r="298" spans="1:8" ht="14.25" customHeight="1">
      <c r="A298" s="145"/>
      <c r="B298" s="126"/>
      <c r="C298" s="127"/>
      <c r="D298" s="128"/>
      <c r="E298" s="129"/>
      <c r="F298" s="171"/>
      <c r="G298" s="175"/>
      <c r="H298" s="172"/>
    </row>
    <row r="299" spans="1:8" ht="14.25" customHeight="1">
      <c r="A299" s="125"/>
      <c r="B299" s="116" t="s">
        <v>181</v>
      </c>
      <c r="C299" s="117" t="s">
        <v>182</v>
      </c>
      <c r="D299" s="118">
        <v>1</v>
      </c>
      <c r="E299" s="119" t="s">
        <v>35</v>
      </c>
      <c r="F299" s="165">
        <v>17000</v>
      </c>
      <c r="G299" s="174">
        <f>D299*F299</f>
        <v>17000</v>
      </c>
      <c r="H299" s="167" t="s">
        <v>56</v>
      </c>
    </row>
    <row r="300" spans="1:8" ht="14.25" customHeight="1">
      <c r="A300" s="131"/>
      <c r="B300" s="112"/>
      <c r="C300" s="113"/>
      <c r="D300" s="114"/>
      <c r="E300" s="115"/>
      <c r="F300" s="162"/>
      <c r="G300" s="163"/>
      <c r="H300" s="164"/>
    </row>
    <row r="301" spans="1:8" ht="14.25" customHeight="1">
      <c r="A301" s="131"/>
      <c r="B301" s="112" t="s">
        <v>181</v>
      </c>
      <c r="C301" s="113" t="s">
        <v>183</v>
      </c>
      <c r="D301" s="114">
        <v>1</v>
      </c>
      <c r="E301" s="115" t="s">
        <v>35</v>
      </c>
      <c r="F301" s="162">
        <v>18540</v>
      </c>
      <c r="G301" s="174">
        <f>D301*F301</f>
        <v>18540</v>
      </c>
      <c r="H301" s="164" t="s">
        <v>56</v>
      </c>
    </row>
    <row r="302" spans="1:8" ht="14.25" customHeight="1">
      <c r="A302" s="145"/>
      <c r="B302" s="126"/>
      <c r="C302" s="127"/>
      <c r="D302" s="128"/>
      <c r="E302" s="129"/>
      <c r="F302" s="171"/>
      <c r="G302" s="175"/>
      <c r="H302" s="172"/>
    </row>
    <row r="303" spans="1:8" ht="14.25" customHeight="1">
      <c r="A303" s="125"/>
      <c r="B303" s="116" t="s">
        <v>181</v>
      </c>
      <c r="C303" s="117" t="s">
        <v>184</v>
      </c>
      <c r="D303" s="118">
        <v>1</v>
      </c>
      <c r="E303" s="119" t="s">
        <v>35</v>
      </c>
      <c r="F303" s="165">
        <v>20680</v>
      </c>
      <c r="G303" s="174">
        <f>D303*F303</f>
        <v>20680</v>
      </c>
      <c r="H303" s="167" t="s">
        <v>56</v>
      </c>
    </row>
    <row r="304" spans="1:8" ht="14.25" customHeight="1">
      <c r="A304" s="131"/>
      <c r="B304" s="112"/>
      <c r="C304" s="113"/>
      <c r="D304" s="114"/>
      <c r="E304" s="115"/>
      <c r="F304" s="162"/>
      <c r="G304" s="163"/>
      <c r="H304" s="164"/>
    </row>
    <row r="305" spans="1:8" ht="14.25" customHeight="1">
      <c r="A305" s="125"/>
      <c r="B305" s="116" t="s">
        <v>181</v>
      </c>
      <c r="C305" s="117" t="s">
        <v>185</v>
      </c>
      <c r="D305" s="118">
        <v>1</v>
      </c>
      <c r="E305" s="119" t="s">
        <v>35</v>
      </c>
      <c r="F305" s="165">
        <v>21270</v>
      </c>
      <c r="G305" s="174">
        <f>D305*F305</f>
        <v>21270</v>
      </c>
      <c r="H305" s="167" t="s">
        <v>56</v>
      </c>
    </row>
    <row r="306" spans="1:8" ht="14.25" customHeight="1">
      <c r="A306" s="131"/>
      <c r="B306" s="112"/>
      <c r="C306" s="113"/>
      <c r="D306" s="114"/>
      <c r="E306" s="115"/>
      <c r="F306" s="162"/>
      <c r="G306" s="168"/>
      <c r="H306" s="164"/>
    </row>
    <row r="307" spans="1:8" ht="14.25" customHeight="1">
      <c r="A307" s="125"/>
      <c r="B307" s="116" t="s">
        <v>181</v>
      </c>
      <c r="C307" s="117" t="s">
        <v>186</v>
      </c>
      <c r="D307" s="118">
        <v>4</v>
      </c>
      <c r="E307" s="119" t="s">
        <v>35</v>
      </c>
      <c r="F307" s="165">
        <v>20710</v>
      </c>
      <c r="G307" s="166">
        <f>D307*F307</f>
        <v>82840</v>
      </c>
      <c r="H307" s="167" t="s">
        <v>56</v>
      </c>
    </row>
    <row r="308" spans="1:8" ht="14.25" customHeight="1">
      <c r="A308" s="131"/>
      <c r="B308" s="112"/>
      <c r="C308" s="113"/>
      <c r="D308" s="114"/>
      <c r="E308" s="115"/>
      <c r="F308" s="162"/>
      <c r="G308" s="175"/>
      <c r="H308" s="164"/>
    </row>
    <row r="309" spans="1:8" ht="14.25" customHeight="1">
      <c r="A309" s="125"/>
      <c r="B309" s="120" t="s">
        <v>181</v>
      </c>
      <c r="C309" s="121" t="s">
        <v>187</v>
      </c>
      <c r="D309" s="118">
        <v>1</v>
      </c>
      <c r="E309" s="119" t="s">
        <v>35</v>
      </c>
      <c r="F309" s="169">
        <v>21900</v>
      </c>
      <c r="G309" s="174">
        <f>D309*F309</f>
        <v>21900</v>
      </c>
      <c r="H309" s="170" t="s">
        <v>56</v>
      </c>
    </row>
    <row r="310" spans="1:8" ht="14.25" customHeight="1">
      <c r="A310" s="131"/>
      <c r="B310" s="112"/>
      <c r="C310" s="113"/>
      <c r="D310" s="114"/>
      <c r="E310" s="115"/>
      <c r="F310" s="162"/>
      <c r="G310" s="175"/>
      <c r="H310" s="164"/>
    </row>
    <row r="311" spans="1:8" ht="14.25" customHeight="1">
      <c r="A311" s="125"/>
      <c r="B311" s="116" t="s">
        <v>181</v>
      </c>
      <c r="C311" s="117" t="s">
        <v>188</v>
      </c>
      <c r="D311" s="118">
        <v>1</v>
      </c>
      <c r="E311" s="119" t="s">
        <v>35</v>
      </c>
      <c r="F311" s="165">
        <v>22330</v>
      </c>
      <c r="G311" s="174">
        <f>D311*F311</f>
        <v>22330</v>
      </c>
      <c r="H311" s="167" t="s">
        <v>56</v>
      </c>
    </row>
    <row r="312" spans="1:8" ht="14.25" customHeight="1">
      <c r="A312" s="131"/>
      <c r="B312" s="112"/>
      <c r="C312" s="113"/>
      <c r="D312" s="114"/>
      <c r="E312" s="115"/>
      <c r="F312" s="162"/>
      <c r="G312" s="163"/>
      <c r="H312" s="164"/>
    </row>
    <row r="313" spans="1:8" ht="14.25" customHeight="1">
      <c r="A313" s="125"/>
      <c r="B313" s="116" t="s">
        <v>189</v>
      </c>
      <c r="C313" s="117" t="s">
        <v>190</v>
      </c>
      <c r="D313" s="118">
        <v>1</v>
      </c>
      <c r="E313" s="119" t="s">
        <v>35</v>
      </c>
      <c r="F313" s="165">
        <v>22810</v>
      </c>
      <c r="G313" s="174">
        <f>D313*F313</f>
        <v>22810</v>
      </c>
      <c r="H313" s="167" t="s">
        <v>56</v>
      </c>
    </row>
    <row r="314" spans="1:8" ht="14.25" customHeight="1">
      <c r="A314" s="149"/>
      <c r="B314" s="112"/>
      <c r="C314" s="113"/>
      <c r="D314" s="114"/>
      <c r="E314" s="115"/>
      <c r="F314" s="162"/>
      <c r="G314" s="175"/>
      <c r="H314" s="164"/>
    </row>
    <row r="315" spans="1:8" ht="14.25" customHeight="1">
      <c r="A315" s="148"/>
      <c r="B315" s="116" t="s">
        <v>322</v>
      </c>
      <c r="C315" s="117" t="s">
        <v>323</v>
      </c>
      <c r="D315" s="118">
        <v>5</v>
      </c>
      <c r="E315" s="119" t="s">
        <v>37</v>
      </c>
      <c r="F315" s="165">
        <v>106000</v>
      </c>
      <c r="G315" s="174">
        <f>D315*F315</f>
        <v>530000</v>
      </c>
      <c r="H315" s="167" t="s">
        <v>56</v>
      </c>
    </row>
    <row r="316" spans="1:8" ht="14.25" customHeight="1">
      <c r="A316" s="149"/>
      <c r="B316" s="112"/>
      <c r="C316" s="113"/>
      <c r="D316" s="114"/>
      <c r="E316" s="115"/>
      <c r="F316" s="162"/>
      <c r="G316" s="163"/>
      <c r="H316" s="164"/>
    </row>
    <row r="317" spans="1:8" ht="14.25" customHeight="1">
      <c r="A317" s="149"/>
      <c r="B317" s="116" t="s">
        <v>191</v>
      </c>
      <c r="C317" s="117" t="s">
        <v>192</v>
      </c>
      <c r="D317" s="118">
        <v>5</v>
      </c>
      <c r="E317" s="125" t="s">
        <v>37</v>
      </c>
      <c r="F317" s="162">
        <v>122000</v>
      </c>
      <c r="G317" s="174">
        <f>D317*F317</f>
        <v>610000</v>
      </c>
      <c r="H317" s="167" t="s">
        <v>56</v>
      </c>
    </row>
    <row r="318" spans="1:8" ht="14.25" customHeight="1">
      <c r="A318" s="147"/>
      <c r="B318" s="112"/>
      <c r="C318" s="113"/>
      <c r="D318" s="114"/>
      <c r="E318" s="115"/>
      <c r="F318" s="171"/>
      <c r="G318" s="163"/>
      <c r="H318" s="172"/>
    </row>
    <row r="319" spans="1:8" ht="14.25" customHeight="1">
      <c r="A319" s="148"/>
      <c r="B319" s="116" t="s">
        <v>191</v>
      </c>
      <c r="C319" s="117" t="s">
        <v>346</v>
      </c>
      <c r="D319" s="118">
        <v>1</v>
      </c>
      <c r="E319" s="125" t="s">
        <v>37</v>
      </c>
      <c r="F319" s="165">
        <v>85900</v>
      </c>
      <c r="G319" s="174">
        <f>D319*F319</f>
        <v>85900</v>
      </c>
      <c r="H319" s="167" t="s">
        <v>56</v>
      </c>
    </row>
    <row r="320" spans="1:8" ht="14.25" customHeight="1">
      <c r="A320" s="131"/>
      <c r="B320" s="112"/>
      <c r="C320" s="113"/>
      <c r="D320" s="114"/>
      <c r="E320" s="115"/>
      <c r="F320" s="171"/>
      <c r="G320" s="175"/>
      <c r="H320" s="164"/>
    </row>
    <row r="321" spans="1:8" ht="14.25" customHeight="1">
      <c r="A321" s="131"/>
      <c r="B321" s="116" t="s">
        <v>324</v>
      </c>
      <c r="C321" s="117" t="s">
        <v>194</v>
      </c>
      <c r="D321" s="118">
        <v>2</v>
      </c>
      <c r="E321" s="125" t="s">
        <v>35</v>
      </c>
      <c r="F321" s="165">
        <v>15230</v>
      </c>
      <c r="G321" s="174">
        <f>D321*F321</f>
        <v>30460</v>
      </c>
      <c r="H321" s="167" t="s">
        <v>56</v>
      </c>
    </row>
    <row r="322" spans="1:8" ht="14.25" customHeight="1">
      <c r="A322" s="145"/>
      <c r="B322" s="112"/>
      <c r="C322" s="113"/>
      <c r="D322" s="114"/>
      <c r="E322" s="115"/>
      <c r="F322" s="171"/>
      <c r="G322" s="163"/>
      <c r="H322" s="164"/>
    </row>
    <row r="323" spans="1:8" ht="14.25" customHeight="1">
      <c r="A323" s="125"/>
      <c r="B323" s="116" t="s">
        <v>326</v>
      </c>
      <c r="C323" s="117" t="s">
        <v>195</v>
      </c>
      <c r="D323" s="114">
        <v>2</v>
      </c>
      <c r="E323" s="125" t="s">
        <v>35</v>
      </c>
      <c r="F323" s="165">
        <v>16890</v>
      </c>
      <c r="G323" s="174">
        <f>D323*F323</f>
        <v>33780</v>
      </c>
      <c r="H323" s="167" t="s">
        <v>56</v>
      </c>
    </row>
    <row r="324" spans="1:8" ht="14.25" customHeight="1">
      <c r="A324" s="131"/>
      <c r="B324" s="126"/>
      <c r="C324" s="127"/>
      <c r="D324" s="128"/>
      <c r="E324" s="129"/>
      <c r="F324" s="162"/>
      <c r="G324" s="175"/>
      <c r="H324" s="164"/>
    </row>
    <row r="325" spans="1:8" ht="14.25" customHeight="1">
      <c r="A325" s="131"/>
      <c r="B325" s="112" t="s">
        <v>193</v>
      </c>
      <c r="C325" s="113" t="s">
        <v>196</v>
      </c>
      <c r="D325" s="114">
        <v>9</v>
      </c>
      <c r="E325" s="115" t="s">
        <v>35</v>
      </c>
      <c r="F325" s="165">
        <v>19780</v>
      </c>
      <c r="G325" s="174">
        <f>D325*F325</f>
        <v>178020</v>
      </c>
      <c r="H325" s="167" t="s">
        <v>56</v>
      </c>
    </row>
    <row r="326" spans="1:8" ht="14.25" customHeight="1">
      <c r="A326" s="145"/>
      <c r="B326" s="126"/>
      <c r="C326" s="127"/>
      <c r="D326" s="128"/>
      <c r="E326" s="129"/>
      <c r="F326" s="162"/>
      <c r="G326" s="163"/>
      <c r="H326" s="164"/>
    </row>
    <row r="327" spans="1:8" ht="14.25" customHeight="1">
      <c r="A327" s="125"/>
      <c r="B327" s="112" t="s">
        <v>327</v>
      </c>
      <c r="C327" s="113" t="s">
        <v>198</v>
      </c>
      <c r="D327" s="114">
        <v>1</v>
      </c>
      <c r="E327" s="115" t="s">
        <v>35</v>
      </c>
      <c r="F327" s="165">
        <v>28040</v>
      </c>
      <c r="G327" s="174">
        <f>D327*F327</f>
        <v>28040</v>
      </c>
      <c r="H327" s="167" t="s">
        <v>56</v>
      </c>
    </row>
    <row r="328" spans="1:8" ht="14.25" customHeight="1">
      <c r="A328" s="145"/>
      <c r="B328" s="126"/>
      <c r="C328" s="127"/>
      <c r="D328" s="128"/>
      <c r="E328" s="129"/>
      <c r="F328" s="162"/>
      <c r="G328" s="163"/>
      <c r="H328" s="164"/>
    </row>
    <row r="329" spans="1:8" ht="14.25" customHeight="1">
      <c r="A329" s="125"/>
      <c r="B329" s="116" t="s">
        <v>197</v>
      </c>
      <c r="C329" s="116" t="s">
        <v>292</v>
      </c>
      <c r="D329" s="118">
        <v>7</v>
      </c>
      <c r="E329" s="119" t="s">
        <v>35</v>
      </c>
      <c r="F329" s="165">
        <v>33700</v>
      </c>
      <c r="G329" s="174">
        <f>D329*F329</f>
        <v>235900</v>
      </c>
      <c r="H329" s="167" t="s">
        <v>56</v>
      </c>
    </row>
    <row r="330" spans="1:8" ht="14.25" customHeight="1">
      <c r="A330" s="131"/>
      <c r="B330" s="112"/>
      <c r="C330" s="113"/>
      <c r="D330" s="114"/>
      <c r="E330" s="115"/>
      <c r="F330" s="162"/>
      <c r="G330" s="175"/>
      <c r="H330" s="164"/>
    </row>
    <row r="331" spans="1:8" ht="14.25" customHeight="1">
      <c r="A331" s="131"/>
      <c r="B331" s="112" t="s">
        <v>199</v>
      </c>
      <c r="C331" s="113" t="s">
        <v>200</v>
      </c>
      <c r="D331" s="114">
        <v>4</v>
      </c>
      <c r="E331" s="115" t="s">
        <v>35</v>
      </c>
      <c r="F331" s="162">
        <v>16890</v>
      </c>
      <c r="G331" s="174">
        <f>D331*F331</f>
        <v>67560</v>
      </c>
      <c r="H331" s="164" t="s">
        <v>56</v>
      </c>
    </row>
    <row r="332" spans="1:8" ht="14.25" customHeight="1">
      <c r="A332" s="145"/>
      <c r="B332" s="126"/>
      <c r="C332" s="127"/>
      <c r="D332" s="128"/>
      <c r="E332" s="129"/>
      <c r="F332" s="171"/>
      <c r="G332" s="163"/>
      <c r="H332" s="172"/>
    </row>
    <row r="333" spans="1:8" ht="14.25" customHeight="1">
      <c r="A333" s="125"/>
      <c r="B333" s="116" t="s">
        <v>328</v>
      </c>
      <c r="C333" s="117" t="s">
        <v>202</v>
      </c>
      <c r="D333" s="118">
        <v>1</v>
      </c>
      <c r="E333" s="119" t="s">
        <v>35</v>
      </c>
      <c r="F333" s="165">
        <v>13550</v>
      </c>
      <c r="G333" s="174">
        <f>D333*F333</f>
        <v>13550</v>
      </c>
      <c r="H333" s="167" t="s">
        <v>56</v>
      </c>
    </row>
    <row r="334" spans="1:8" ht="14.25" customHeight="1">
      <c r="A334" s="131"/>
      <c r="B334" s="112"/>
      <c r="C334" s="113"/>
      <c r="D334" s="114"/>
      <c r="E334" s="115"/>
      <c r="F334" s="162"/>
      <c r="G334" s="175"/>
      <c r="H334" s="164"/>
    </row>
    <row r="335" spans="1:8" ht="14.25" customHeight="1">
      <c r="A335" s="131"/>
      <c r="B335" s="112" t="s">
        <v>201</v>
      </c>
      <c r="C335" s="113" t="s">
        <v>203</v>
      </c>
      <c r="D335" s="114">
        <v>1</v>
      </c>
      <c r="E335" s="115" t="s">
        <v>35</v>
      </c>
      <c r="F335" s="162">
        <v>18470</v>
      </c>
      <c r="G335" s="174">
        <f>D335*F335</f>
        <v>18470</v>
      </c>
      <c r="H335" s="176" t="s">
        <v>56</v>
      </c>
    </row>
    <row r="336" spans="1:8" ht="14.25" customHeight="1">
      <c r="A336" s="145"/>
      <c r="B336" s="126"/>
      <c r="C336" s="127"/>
      <c r="D336" s="128"/>
      <c r="E336" s="129"/>
      <c r="F336" s="171"/>
      <c r="G336" s="163"/>
      <c r="H336" s="164"/>
    </row>
    <row r="337" spans="1:8" ht="14.25" customHeight="1">
      <c r="A337" s="125"/>
      <c r="B337" s="116" t="s">
        <v>329</v>
      </c>
      <c r="C337" s="117" t="s">
        <v>204</v>
      </c>
      <c r="D337" s="118">
        <v>1</v>
      </c>
      <c r="E337" s="119" t="s">
        <v>9</v>
      </c>
      <c r="F337" s="165">
        <v>52073</v>
      </c>
      <c r="G337" s="174">
        <f>D337*F337</f>
        <v>52073</v>
      </c>
      <c r="H337" s="176" t="s">
        <v>260</v>
      </c>
    </row>
    <row r="338" spans="1:8" ht="14.25" customHeight="1">
      <c r="A338" s="131"/>
      <c r="B338" s="112"/>
      <c r="C338" s="113"/>
      <c r="D338" s="114"/>
      <c r="E338" s="115"/>
      <c r="F338" s="162"/>
      <c r="G338" s="168"/>
      <c r="H338" s="164"/>
    </row>
    <row r="339" spans="1:8" ht="14.25" customHeight="1">
      <c r="A339" s="125"/>
      <c r="B339" s="116" t="s">
        <v>205</v>
      </c>
      <c r="C339" s="117"/>
      <c r="D339" s="118">
        <v>1</v>
      </c>
      <c r="E339" s="119" t="s">
        <v>9</v>
      </c>
      <c r="F339" s="165">
        <v>24134</v>
      </c>
      <c r="G339" s="174">
        <f>D339*F339</f>
        <v>24134</v>
      </c>
      <c r="H339" s="176" t="s">
        <v>261</v>
      </c>
    </row>
    <row r="340" spans="1:8" ht="14.25" customHeight="1">
      <c r="A340" s="149"/>
      <c r="B340" s="112"/>
      <c r="C340" s="113"/>
      <c r="D340" s="114"/>
      <c r="E340" s="115"/>
      <c r="F340" s="162"/>
      <c r="G340" s="168"/>
      <c r="H340" s="164"/>
    </row>
    <row r="341" spans="1:8" ht="14.25" customHeight="1">
      <c r="A341" s="148"/>
      <c r="B341" s="116" t="s">
        <v>41</v>
      </c>
      <c r="C341" s="117"/>
      <c r="D341" s="118">
        <v>1</v>
      </c>
      <c r="E341" s="119" t="s">
        <v>9</v>
      </c>
      <c r="F341" s="165">
        <v>2139049</v>
      </c>
      <c r="G341" s="166">
        <f>D341*F341</f>
        <v>2139049</v>
      </c>
      <c r="H341" s="167" t="s">
        <v>262</v>
      </c>
    </row>
    <row r="342" spans="1:8" ht="14.25" customHeight="1">
      <c r="A342" s="149"/>
      <c r="B342" s="112"/>
      <c r="C342" s="113"/>
      <c r="D342" s="114"/>
      <c r="E342" s="115"/>
      <c r="F342" s="162"/>
      <c r="G342" s="175"/>
      <c r="H342" s="164"/>
    </row>
    <row r="343" spans="1:8" ht="14.25" customHeight="1">
      <c r="A343" s="148"/>
      <c r="B343" s="120" t="s">
        <v>60</v>
      </c>
      <c r="C343" s="121"/>
      <c r="D343" s="118">
        <v>1</v>
      </c>
      <c r="E343" s="119" t="s">
        <v>9</v>
      </c>
      <c r="F343" s="169">
        <f>SUM(G260:G281)*0.07</f>
        <v>156162</v>
      </c>
      <c r="G343" s="174">
        <f>D343*F343</f>
        <v>156162</v>
      </c>
      <c r="H343" s="170" t="s">
        <v>263</v>
      </c>
    </row>
    <row r="344" spans="1:8" ht="14.25" customHeight="1">
      <c r="A344" s="131"/>
      <c r="B344" s="112"/>
      <c r="C344" s="113"/>
      <c r="D344" s="114"/>
      <c r="E344" s="115"/>
      <c r="F344" s="162"/>
      <c r="G344" s="163"/>
      <c r="H344" s="164"/>
    </row>
    <row r="345" spans="1:8" ht="14.25" customHeight="1">
      <c r="A345" s="125"/>
      <c r="B345" s="116"/>
      <c r="C345" s="117"/>
      <c r="D345" s="118"/>
      <c r="E345" s="119"/>
      <c r="F345" s="165"/>
      <c r="G345" s="174"/>
      <c r="H345" s="167"/>
    </row>
    <row r="346" spans="1:8" ht="14.25" customHeight="1">
      <c r="A346" s="131"/>
      <c r="B346" s="112"/>
      <c r="C346" s="113"/>
      <c r="D346" s="114"/>
      <c r="E346" s="115"/>
      <c r="F346" s="162"/>
      <c r="G346" s="175"/>
      <c r="H346" s="164"/>
    </row>
    <row r="347" spans="1:8" ht="14.25" customHeight="1">
      <c r="A347" s="125"/>
      <c r="B347" s="116"/>
      <c r="C347" s="117"/>
      <c r="D347" s="118"/>
      <c r="E347" s="119"/>
      <c r="F347" s="165"/>
      <c r="G347" s="174"/>
      <c r="H347" s="167"/>
    </row>
    <row r="348" spans="1:8" ht="14.25" customHeight="1">
      <c r="A348" s="131"/>
      <c r="B348" s="112"/>
      <c r="C348" s="113"/>
      <c r="D348" s="114"/>
      <c r="E348" s="115"/>
      <c r="F348" s="162"/>
      <c r="G348" s="163"/>
      <c r="H348" s="164"/>
    </row>
    <row r="349" spans="1:8" ht="14.25" customHeight="1">
      <c r="A349" s="125"/>
      <c r="B349" s="116"/>
      <c r="C349" s="117"/>
      <c r="D349" s="118"/>
      <c r="E349" s="119"/>
      <c r="F349" s="165"/>
      <c r="G349" s="174"/>
      <c r="H349" s="167"/>
    </row>
    <row r="350" spans="1:8" ht="14.25" customHeight="1">
      <c r="A350" s="131"/>
      <c r="B350" s="112"/>
      <c r="C350" s="113"/>
      <c r="D350" s="114"/>
      <c r="E350" s="115"/>
      <c r="F350" s="162"/>
      <c r="G350" s="175"/>
      <c r="H350" s="164"/>
    </row>
    <row r="351" spans="1:8" ht="14.25" customHeight="1">
      <c r="A351" s="131"/>
      <c r="B351" s="116"/>
      <c r="C351" s="117"/>
      <c r="D351" s="118"/>
      <c r="E351" s="125"/>
      <c r="F351" s="162"/>
      <c r="G351" s="174"/>
      <c r="H351" s="167"/>
    </row>
    <row r="352" spans="1:8" ht="14.25" customHeight="1">
      <c r="A352" s="145"/>
      <c r="B352" s="112"/>
      <c r="C352" s="113"/>
      <c r="D352" s="114"/>
      <c r="E352" s="115"/>
      <c r="F352" s="171"/>
      <c r="G352" s="163"/>
      <c r="H352" s="172"/>
    </row>
    <row r="353" spans="1:8" ht="14.25" customHeight="1">
      <c r="A353" s="125"/>
      <c r="B353" s="116"/>
      <c r="C353" s="117"/>
      <c r="D353" s="118"/>
      <c r="E353" s="125"/>
      <c r="F353" s="165"/>
      <c r="G353" s="174"/>
      <c r="H353" s="167"/>
    </row>
    <row r="354" spans="1:8" ht="14.25" customHeight="1">
      <c r="A354" s="131"/>
      <c r="B354" s="112"/>
      <c r="C354" s="113"/>
      <c r="D354" s="114"/>
      <c r="E354" s="115"/>
      <c r="F354" s="171"/>
      <c r="G354" s="168"/>
      <c r="H354" s="164"/>
    </row>
    <row r="355" spans="1:8" ht="14.25" customHeight="1">
      <c r="A355" s="131"/>
      <c r="B355" s="116"/>
      <c r="C355" s="117"/>
      <c r="D355" s="118"/>
      <c r="E355" s="125"/>
      <c r="F355" s="165"/>
      <c r="G355" s="174"/>
      <c r="H355" s="167"/>
    </row>
    <row r="356" spans="1:8" ht="14.25" customHeight="1">
      <c r="A356" s="145"/>
      <c r="B356" s="112"/>
      <c r="C356" s="113"/>
      <c r="D356" s="114"/>
      <c r="E356" s="115"/>
      <c r="F356" s="171"/>
      <c r="G356" s="168"/>
      <c r="H356" s="164"/>
    </row>
    <row r="357" spans="1:8" ht="14.25" customHeight="1">
      <c r="A357" s="125"/>
      <c r="B357" s="116"/>
      <c r="C357" s="117"/>
      <c r="D357" s="114"/>
      <c r="E357" s="125"/>
      <c r="F357" s="165"/>
      <c r="G357" s="174"/>
      <c r="H357" s="167"/>
    </row>
    <row r="358" spans="1:8" ht="14.25" customHeight="1">
      <c r="A358" s="131"/>
      <c r="B358" s="126"/>
      <c r="C358" s="127"/>
      <c r="D358" s="128"/>
      <c r="E358" s="129"/>
      <c r="F358" s="162"/>
      <c r="G358" s="168"/>
      <c r="H358" s="164"/>
    </row>
    <row r="359" spans="1:8" ht="14.25" customHeight="1">
      <c r="A359" s="131"/>
      <c r="B359" s="112"/>
      <c r="C359" s="113"/>
      <c r="D359" s="114"/>
      <c r="E359" s="115"/>
      <c r="F359" s="165"/>
      <c r="G359" s="166"/>
      <c r="H359" s="167"/>
    </row>
    <row r="360" spans="1:8" ht="14.25" customHeight="1">
      <c r="A360" s="145"/>
      <c r="B360" s="126"/>
      <c r="C360" s="127"/>
      <c r="D360" s="128"/>
      <c r="E360" s="129"/>
      <c r="F360" s="162"/>
      <c r="G360" s="168"/>
      <c r="H360" s="164"/>
    </row>
    <row r="361" spans="1:8" ht="14.25" customHeight="1">
      <c r="A361" s="125"/>
      <c r="B361" s="112"/>
      <c r="C361" s="113"/>
      <c r="D361" s="114"/>
      <c r="E361" s="115"/>
      <c r="F361" s="165"/>
      <c r="G361" s="166"/>
      <c r="H361" s="167"/>
    </row>
    <row r="362" spans="1:8" ht="14.25" customHeight="1">
      <c r="A362" s="145"/>
      <c r="B362" s="126"/>
      <c r="C362" s="127"/>
      <c r="D362" s="128"/>
      <c r="E362" s="129"/>
      <c r="F362" s="162"/>
      <c r="G362" s="168"/>
      <c r="H362" s="164"/>
    </row>
    <row r="363" spans="1:8" ht="14.25" customHeight="1">
      <c r="A363" s="125"/>
      <c r="B363" s="116"/>
      <c r="C363" s="116"/>
      <c r="D363" s="118"/>
      <c r="E363" s="119"/>
      <c r="F363" s="165"/>
      <c r="G363" s="166"/>
      <c r="H363" s="167"/>
    </row>
    <row r="364" spans="1:8" ht="14.25" customHeight="1">
      <c r="A364" s="131"/>
      <c r="B364" s="112"/>
      <c r="C364" s="113"/>
      <c r="D364" s="114"/>
      <c r="E364" s="115"/>
      <c r="F364" s="162"/>
      <c r="G364" s="168"/>
      <c r="H364" s="164"/>
    </row>
    <row r="365" spans="1:8" ht="14.25" customHeight="1">
      <c r="A365" s="131"/>
      <c r="B365" s="112"/>
      <c r="C365" s="113"/>
      <c r="D365" s="114"/>
      <c r="E365" s="115"/>
      <c r="F365" s="162"/>
      <c r="G365" s="166"/>
      <c r="H365" s="164"/>
    </row>
    <row r="366" spans="1:8" ht="14.25" customHeight="1">
      <c r="A366" s="145"/>
      <c r="B366" s="126"/>
      <c r="C366" s="127"/>
      <c r="D366" s="128"/>
      <c r="E366" s="129"/>
      <c r="F366" s="171"/>
      <c r="G366" s="173"/>
      <c r="H366" s="172"/>
    </row>
    <row r="367" spans="1:8" ht="14.25" customHeight="1">
      <c r="A367" s="125"/>
      <c r="B367" s="116"/>
      <c r="C367" s="117"/>
      <c r="D367" s="118"/>
      <c r="E367" s="119"/>
      <c r="F367" s="165"/>
      <c r="G367" s="166"/>
      <c r="H367" s="167"/>
    </row>
    <row r="368" spans="1:8" ht="14.25" customHeight="1">
      <c r="A368" s="131"/>
      <c r="B368" s="112"/>
      <c r="C368" s="113"/>
      <c r="D368" s="114"/>
      <c r="E368" s="115"/>
      <c r="F368" s="162"/>
      <c r="G368" s="168"/>
      <c r="H368" s="164"/>
    </row>
    <row r="369" spans="1:8" ht="14.25" customHeight="1">
      <c r="A369" s="131"/>
      <c r="B369" s="112"/>
      <c r="C369" s="113"/>
      <c r="D369" s="114"/>
      <c r="E369" s="115"/>
      <c r="F369" s="162"/>
      <c r="G369" s="166"/>
      <c r="H369" s="164"/>
    </row>
    <row r="370" spans="1:8" ht="14.25" customHeight="1">
      <c r="A370" s="145"/>
      <c r="B370" s="126"/>
      <c r="C370" s="127"/>
      <c r="D370" s="128"/>
      <c r="E370" s="129"/>
      <c r="F370" s="171"/>
      <c r="G370" s="173"/>
      <c r="H370" s="172"/>
    </row>
    <row r="371" spans="1:8" ht="14.25" customHeight="1">
      <c r="A371" s="125"/>
      <c r="B371" s="116"/>
      <c r="C371" s="117"/>
      <c r="D371" s="118"/>
      <c r="E371" s="119"/>
      <c r="F371" s="165"/>
      <c r="G371" s="166"/>
      <c r="H371" s="167"/>
    </row>
    <row r="372" spans="1:8" ht="14.25" customHeight="1">
      <c r="A372" s="131"/>
      <c r="B372" s="112"/>
      <c r="C372" s="113"/>
      <c r="D372" s="114"/>
      <c r="E372" s="115"/>
      <c r="F372" s="162"/>
      <c r="G372" s="168"/>
      <c r="H372" s="164"/>
    </row>
    <row r="373" spans="1:8" ht="14.25" customHeight="1">
      <c r="A373" s="125"/>
      <c r="B373" s="116"/>
      <c r="C373" s="117"/>
      <c r="D373" s="118"/>
      <c r="E373" s="119"/>
      <c r="F373" s="165"/>
      <c r="G373" s="166"/>
      <c r="H373" s="167"/>
    </row>
    <row r="374" spans="1:8" ht="14.25" customHeight="1">
      <c r="A374" s="131"/>
      <c r="B374" s="112"/>
      <c r="C374" s="113"/>
      <c r="D374" s="114"/>
      <c r="E374" s="115"/>
      <c r="F374" s="162"/>
      <c r="G374" s="168"/>
      <c r="H374" s="164"/>
    </row>
    <row r="375" spans="1:8" ht="14.25" customHeight="1">
      <c r="A375" s="125"/>
      <c r="B375" s="116" t="s">
        <v>206</v>
      </c>
      <c r="C375" s="117"/>
      <c r="D375" s="118"/>
      <c r="E375" s="119"/>
      <c r="F375" s="165"/>
      <c r="G375" s="166">
        <f>SUM(G242:G374)</f>
        <v>11373746</v>
      </c>
      <c r="H375" s="167"/>
    </row>
    <row r="376" spans="1:8" ht="14.25" customHeight="1">
      <c r="A376" s="131"/>
      <c r="B376" s="112"/>
      <c r="C376" s="113"/>
      <c r="D376" s="114"/>
      <c r="E376" s="115"/>
      <c r="F376" s="162"/>
      <c r="G376" s="168"/>
      <c r="H376" s="164"/>
    </row>
    <row r="377" spans="1:8" ht="14.25" customHeight="1">
      <c r="A377" s="125">
        <v>4</v>
      </c>
      <c r="B377" s="120" t="s">
        <v>51</v>
      </c>
      <c r="C377" s="121"/>
      <c r="D377" s="118"/>
      <c r="E377" s="119"/>
      <c r="F377" s="169"/>
      <c r="G377" s="166"/>
      <c r="H377" s="170"/>
    </row>
    <row r="378" spans="1:8" ht="14.25" customHeight="1">
      <c r="A378" s="131"/>
      <c r="B378" s="112"/>
      <c r="C378" s="113"/>
      <c r="D378" s="114"/>
      <c r="E378" s="115"/>
      <c r="F378" s="162"/>
      <c r="G378" s="175"/>
      <c r="H378" s="172"/>
    </row>
    <row r="379" spans="1:8" ht="14.25" customHeight="1">
      <c r="A379" s="125"/>
      <c r="B379" s="116" t="s">
        <v>207</v>
      </c>
      <c r="C379" s="117" t="s">
        <v>208</v>
      </c>
      <c r="D379" s="118">
        <v>1</v>
      </c>
      <c r="E379" s="119" t="s">
        <v>36</v>
      </c>
      <c r="F379" s="165">
        <v>391248</v>
      </c>
      <c r="G379" s="174">
        <f>D379*F379</f>
        <v>391248</v>
      </c>
      <c r="H379" s="176" t="s">
        <v>264</v>
      </c>
    </row>
    <row r="380" spans="1:8" ht="14.25" customHeight="1">
      <c r="A380" s="131"/>
      <c r="B380" s="112"/>
      <c r="C380" s="113"/>
      <c r="D380" s="114"/>
      <c r="E380" s="115"/>
      <c r="F380" s="162"/>
      <c r="G380" s="163"/>
      <c r="H380" s="164"/>
    </row>
    <row r="381" spans="1:8" ht="14.25" customHeight="1">
      <c r="A381" s="125"/>
      <c r="B381" s="116" t="s">
        <v>209</v>
      </c>
      <c r="C381" s="117" t="s">
        <v>210</v>
      </c>
      <c r="D381" s="118">
        <v>2</v>
      </c>
      <c r="E381" s="119" t="s">
        <v>36</v>
      </c>
      <c r="F381" s="165">
        <v>181476</v>
      </c>
      <c r="G381" s="174">
        <f>D381*F381</f>
        <v>362952</v>
      </c>
      <c r="H381" s="176" t="s">
        <v>264</v>
      </c>
    </row>
    <row r="382" spans="1:8" ht="14.25" customHeight="1">
      <c r="A382" s="131"/>
      <c r="B382" s="112"/>
      <c r="C382" s="113"/>
      <c r="D382" s="114"/>
      <c r="E382" s="115"/>
      <c r="F382" s="162"/>
      <c r="G382" s="163"/>
      <c r="H382" s="164"/>
    </row>
    <row r="383" spans="1:8" ht="14.25" customHeight="1">
      <c r="A383" s="125"/>
      <c r="B383" s="116" t="s">
        <v>109</v>
      </c>
      <c r="C383" s="117"/>
      <c r="D383" s="118">
        <v>1</v>
      </c>
      <c r="E383" s="119" t="s">
        <v>9</v>
      </c>
      <c r="F383" s="165">
        <v>197299</v>
      </c>
      <c r="G383" s="174">
        <f>D383*F383</f>
        <v>197299</v>
      </c>
      <c r="H383" s="176" t="s">
        <v>265</v>
      </c>
    </row>
    <row r="384" spans="1:8" ht="14.25" customHeight="1">
      <c r="A384" s="131"/>
      <c r="B384" s="112"/>
      <c r="C384" s="113"/>
      <c r="D384" s="114"/>
      <c r="E384" s="115"/>
      <c r="F384" s="162"/>
      <c r="G384" s="175"/>
      <c r="H384" s="164"/>
    </row>
    <row r="385" spans="1:8" ht="14.25" customHeight="1">
      <c r="A385" s="131"/>
      <c r="B385" s="116" t="s">
        <v>211</v>
      </c>
      <c r="C385" s="117"/>
      <c r="D385" s="118">
        <v>1</v>
      </c>
      <c r="E385" s="125" t="s">
        <v>9</v>
      </c>
      <c r="F385" s="162">
        <v>71010</v>
      </c>
      <c r="G385" s="174">
        <f>D385*F385</f>
        <v>71010</v>
      </c>
      <c r="H385" s="176" t="s">
        <v>266</v>
      </c>
    </row>
    <row r="386" spans="1:8" ht="14.25" customHeight="1">
      <c r="A386" s="145"/>
      <c r="B386" s="112"/>
      <c r="C386" s="113"/>
      <c r="D386" s="114"/>
      <c r="E386" s="115"/>
      <c r="F386" s="171"/>
      <c r="G386" s="163"/>
      <c r="H386" s="172"/>
    </row>
    <row r="387" spans="1:8" ht="14.25" customHeight="1">
      <c r="A387" s="125"/>
      <c r="B387" s="116" t="s">
        <v>330</v>
      </c>
      <c r="C387" s="117" t="s">
        <v>212</v>
      </c>
      <c r="D387" s="118">
        <v>8</v>
      </c>
      <c r="E387" s="125" t="s">
        <v>55</v>
      </c>
      <c r="F387" s="165">
        <v>3600</v>
      </c>
      <c r="G387" s="174">
        <f>D387*F387</f>
        <v>28800</v>
      </c>
      <c r="H387" s="167" t="s">
        <v>56</v>
      </c>
    </row>
    <row r="388" spans="1:8" ht="14.25" customHeight="1">
      <c r="A388" s="131"/>
      <c r="B388" s="112"/>
      <c r="C388" s="113"/>
      <c r="D388" s="114"/>
      <c r="E388" s="115"/>
      <c r="F388" s="171"/>
      <c r="G388" s="175"/>
      <c r="H388" s="164"/>
    </row>
    <row r="389" spans="1:8" ht="14.25" customHeight="1">
      <c r="A389" s="131"/>
      <c r="B389" s="116" t="s">
        <v>115</v>
      </c>
      <c r="C389" s="117" t="s">
        <v>117</v>
      </c>
      <c r="D389" s="118">
        <v>95</v>
      </c>
      <c r="E389" s="125" t="s">
        <v>55</v>
      </c>
      <c r="F389" s="165">
        <v>5280</v>
      </c>
      <c r="G389" s="174">
        <f>D389*F389</f>
        <v>501600</v>
      </c>
      <c r="H389" s="167" t="s">
        <v>56</v>
      </c>
    </row>
    <row r="390" spans="1:8" ht="14.25" customHeight="1">
      <c r="A390" s="145"/>
      <c r="B390" s="112"/>
      <c r="C390" s="113"/>
      <c r="D390" s="114"/>
      <c r="E390" s="115"/>
      <c r="F390" s="171"/>
      <c r="G390" s="163"/>
      <c r="H390" s="164"/>
    </row>
    <row r="391" spans="1:8" ht="14.25" customHeight="1">
      <c r="A391" s="125"/>
      <c r="B391" s="116" t="s">
        <v>115</v>
      </c>
      <c r="C391" s="117" t="s">
        <v>118</v>
      </c>
      <c r="D391" s="114">
        <v>4</v>
      </c>
      <c r="E391" s="125" t="s">
        <v>55</v>
      </c>
      <c r="F391" s="165">
        <v>6610</v>
      </c>
      <c r="G391" s="174">
        <f>D391*F391</f>
        <v>26440</v>
      </c>
      <c r="H391" s="167" t="s">
        <v>56</v>
      </c>
    </row>
    <row r="392" spans="1:8" ht="14.25" customHeight="1">
      <c r="A392" s="131"/>
      <c r="B392" s="126"/>
      <c r="C392" s="127"/>
      <c r="D392" s="128"/>
      <c r="E392" s="129"/>
      <c r="F392" s="162"/>
      <c r="G392" s="163"/>
      <c r="H392" s="164"/>
    </row>
    <row r="393" spans="1:8" ht="14.25" customHeight="1">
      <c r="A393" s="131"/>
      <c r="B393" s="112" t="s">
        <v>115</v>
      </c>
      <c r="C393" s="113" t="s">
        <v>120</v>
      </c>
      <c r="D393" s="114">
        <v>18</v>
      </c>
      <c r="E393" s="115" t="s">
        <v>55</v>
      </c>
      <c r="F393" s="165">
        <v>6660</v>
      </c>
      <c r="G393" s="174">
        <f>D393*F393</f>
        <v>119880</v>
      </c>
      <c r="H393" s="167" t="s">
        <v>56</v>
      </c>
    </row>
    <row r="394" spans="1:8" ht="14.25" customHeight="1">
      <c r="A394" s="145"/>
      <c r="B394" s="126"/>
      <c r="C394" s="127"/>
      <c r="D394" s="128"/>
      <c r="E394" s="129"/>
      <c r="F394" s="162"/>
      <c r="G394" s="175"/>
      <c r="H394" s="164"/>
    </row>
    <row r="395" spans="1:8" ht="14.25" customHeight="1">
      <c r="A395" s="125"/>
      <c r="B395" s="112" t="s">
        <v>331</v>
      </c>
      <c r="C395" s="113" t="s">
        <v>127</v>
      </c>
      <c r="D395" s="114">
        <v>2</v>
      </c>
      <c r="E395" s="115" t="s">
        <v>35</v>
      </c>
      <c r="F395" s="165">
        <v>6920</v>
      </c>
      <c r="G395" s="174">
        <f>D395*F395</f>
        <v>13840</v>
      </c>
      <c r="H395" s="167" t="s">
        <v>56</v>
      </c>
    </row>
    <row r="396" spans="1:8" ht="14.25" customHeight="1">
      <c r="A396" s="145"/>
      <c r="B396" s="126"/>
      <c r="C396" s="127"/>
      <c r="D396" s="128"/>
      <c r="E396" s="129"/>
      <c r="F396" s="162"/>
      <c r="G396" s="175"/>
      <c r="H396" s="164"/>
    </row>
    <row r="397" spans="1:8" ht="14.25" customHeight="1">
      <c r="A397" s="125"/>
      <c r="B397" s="116" t="s">
        <v>126</v>
      </c>
      <c r="C397" s="116" t="s">
        <v>128</v>
      </c>
      <c r="D397" s="118">
        <v>1</v>
      </c>
      <c r="E397" s="119" t="s">
        <v>35</v>
      </c>
      <c r="F397" s="165">
        <v>8630</v>
      </c>
      <c r="G397" s="174">
        <f>D397*F397</f>
        <v>8630</v>
      </c>
      <c r="H397" s="167" t="s">
        <v>56</v>
      </c>
    </row>
    <row r="398" spans="1:8" ht="14.25" customHeight="1">
      <c r="A398" s="131"/>
      <c r="B398" s="112"/>
      <c r="C398" s="113"/>
      <c r="D398" s="114"/>
      <c r="E398" s="115"/>
      <c r="F398" s="162"/>
      <c r="G398" s="163"/>
      <c r="H398" s="164"/>
    </row>
    <row r="399" spans="1:8" ht="14.25" customHeight="1">
      <c r="A399" s="131"/>
      <c r="B399" s="112" t="s">
        <v>332</v>
      </c>
      <c r="C399" s="113" t="s">
        <v>135</v>
      </c>
      <c r="D399" s="114">
        <v>1</v>
      </c>
      <c r="E399" s="115" t="s">
        <v>35</v>
      </c>
      <c r="F399" s="162">
        <v>63160</v>
      </c>
      <c r="G399" s="174">
        <f>D399*F399</f>
        <v>63160</v>
      </c>
      <c r="H399" s="164" t="s">
        <v>56</v>
      </c>
    </row>
    <row r="400" spans="1:8" ht="14.25" customHeight="1">
      <c r="A400" s="145"/>
      <c r="B400" s="126"/>
      <c r="C400" s="127"/>
      <c r="D400" s="128"/>
      <c r="E400" s="129"/>
      <c r="F400" s="171"/>
      <c r="G400" s="173"/>
      <c r="H400" s="172"/>
    </row>
    <row r="401" spans="1:8" ht="14.25" customHeight="1">
      <c r="A401" s="125"/>
      <c r="B401" s="116" t="s">
        <v>333</v>
      </c>
      <c r="C401" s="117" t="s">
        <v>140</v>
      </c>
      <c r="D401" s="118">
        <v>2</v>
      </c>
      <c r="E401" s="119" t="s">
        <v>35</v>
      </c>
      <c r="F401" s="165">
        <v>4750</v>
      </c>
      <c r="G401" s="174">
        <f>D401*F401</f>
        <v>9500</v>
      </c>
      <c r="H401" s="167" t="s">
        <v>56</v>
      </c>
    </row>
    <row r="402" spans="1:8" ht="14.25" customHeight="1">
      <c r="A402" s="131"/>
      <c r="B402" s="112"/>
      <c r="C402" s="113"/>
      <c r="D402" s="114"/>
      <c r="E402" s="115"/>
      <c r="F402" s="162"/>
      <c r="G402" s="175"/>
      <c r="H402" s="164"/>
    </row>
    <row r="403" spans="1:8" ht="14.25" customHeight="1">
      <c r="A403" s="131"/>
      <c r="B403" s="112" t="s">
        <v>334</v>
      </c>
      <c r="C403" s="113" t="s">
        <v>335</v>
      </c>
      <c r="D403" s="114">
        <v>1</v>
      </c>
      <c r="E403" s="115" t="s">
        <v>38</v>
      </c>
      <c r="F403" s="162">
        <v>53000</v>
      </c>
      <c r="G403" s="174">
        <f>D403*F403</f>
        <v>53000</v>
      </c>
      <c r="H403" s="164" t="s">
        <v>56</v>
      </c>
    </row>
    <row r="404" spans="1:8" ht="14.25" customHeight="1">
      <c r="A404" s="145"/>
      <c r="B404" s="126"/>
      <c r="C404" s="127"/>
      <c r="D404" s="128"/>
      <c r="E404" s="129"/>
      <c r="F404" s="171"/>
      <c r="G404" s="163"/>
      <c r="H404" s="172"/>
    </row>
    <row r="405" spans="1:8" ht="14.25" customHeight="1">
      <c r="A405" s="125"/>
      <c r="B405" s="116" t="s">
        <v>213</v>
      </c>
      <c r="C405" s="117"/>
      <c r="D405" s="118">
        <v>1</v>
      </c>
      <c r="E405" s="119" t="s">
        <v>9</v>
      </c>
      <c r="F405" s="165">
        <v>19998</v>
      </c>
      <c r="G405" s="174">
        <f>D405*F405</f>
        <v>19998</v>
      </c>
      <c r="H405" s="167" t="s">
        <v>267</v>
      </c>
    </row>
    <row r="406" spans="1:8" ht="14.25" customHeight="1">
      <c r="A406" s="131"/>
      <c r="B406" s="112"/>
      <c r="C406" s="113"/>
      <c r="D406" s="114"/>
      <c r="E406" s="115"/>
      <c r="F406" s="162"/>
      <c r="G406" s="173"/>
      <c r="H406" s="164"/>
    </row>
    <row r="407" spans="1:8" ht="14.25" customHeight="1">
      <c r="A407" s="125"/>
      <c r="B407" s="116" t="s">
        <v>148</v>
      </c>
      <c r="C407" s="117"/>
      <c r="D407" s="118">
        <v>1</v>
      </c>
      <c r="E407" s="119" t="s">
        <v>9</v>
      </c>
      <c r="F407" s="165">
        <v>8570</v>
      </c>
      <c r="G407" s="174">
        <f>D407*F407</f>
        <v>8570</v>
      </c>
      <c r="H407" s="167" t="s">
        <v>268</v>
      </c>
    </row>
    <row r="408" spans="1:8" ht="14.25" customHeight="1">
      <c r="A408" s="149"/>
      <c r="B408" s="112"/>
      <c r="C408" s="113"/>
      <c r="D408" s="114"/>
      <c r="E408" s="115"/>
      <c r="F408" s="162"/>
      <c r="G408" s="168"/>
      <c r="H408" s="164"/>
    </row>
    <row r="409" spans="1:8" ht="14.25" customHeight="1">
      <c r="A409" s="148"/>
      <c r="B409" s="116" t="s">
        <v>41</v>
      </c>
      <c r="C409" s="117"/>
      <c r="D409" s="118">
        <v>1</v>
      </c>
      <c r="E409" s="119" t="s">
        <v>9</v>
      </c>
      <c r="F409" s="165">
        <v>59827</v>
      </c>
      <c r="G409" s="166">
        <f>D409*F409</f>
        <v>59827</v>
      </c>
      <c r="H409" s="167" t="s">
        <v>269</v>
      </c>
    </row>
    <row r="410" spans="1:8" ht="14.25" customHeight="1">
      <c r="A410" s="149"/>
      <c r="B410" s="112"/>
      <c r="C410" s="113"/>
      <c r="D410" s="114"/>
      <c r="E410" s="115"/>
      <c r="F410" s="162"/>
      <c r="G410" s="175"/>
      <c r="H410" s="164"/>
    </row>
    <row r="411" spans="1:8" ht="14.25" customHeight="1">
      <c r="A411" s="148"/>
      <c r="B411" s="120" t="s">
        <v>149</v>
      </c>
      <c r="C411" s="121"/>
      <c r="D411" s="118">
        <v>1</v>
      </c>
      <c r="E411" s="119" t="s">
        <v>9</v>
      </c>
      <c r="F411" s="169">
        <v>391155</v>
      </c>
      <c r="G411" s="174">
        <f>D411*F411</f>
        <v>391155</v>
      </c>
      <c r="H411" s="167" t="s">
        <v>270</v>
      </c>
    </row>
    <row r="412" spans="1:8" ht="14.25" customHeight="1">
      <c r="A412" s="149"/>
      <c r="B412" s="112"/>
      <c r="C412" s="113"/>
      <c r="D412" s="114"/>
      <c r="E412" s="115"/>
      <c r="F412" s="162"/>
      <c r="G412" s="173"/>
      <c r="H412" s="164"/>
    </row>
    <row r="413" spans="1:8" ht="14.25" customHeight="1">
      <c r="A413" s="148"/>
      <c r="B413" s="116" t="s">
        <v>60</v>
      </c>
      <c r="C413" s="117"/>
      <c r="D413" s="118">
        <v>1</v>
      </c>
      <c r="E413" s="119" t="s">
        <v>9</v>
      </c>
      <c r="F413" s="165">
        <f>SUM(G388:G393)*0.07</f>
        <v>45354</v>
      </c>
      <c r="G413" s="174">
        <f>D413*F413</f>
        <v>45354</v>
      </c>
      <c r="H413" s="167" t="s">
        <v>271</v>
      </c>
    </row>
    <row r="414" spans="1:8" ht="14.25" customHeight="1">
      <c r="A414" s="131"/>
      <c r="B414" s="112"/>
      <c r="C414" s="113"/>
      <c r="D414" s="114"/>
      <c r="E414" s="115"/>
      <c r="F414" s="162"/>
      <c r="G414" s="163"/>
      <c r="H414" s="164"/>
    </row>
    <row r="415" spans="1:8" ht="14.25" customHeight="1">
      <c r="A415" s="125"/>
      <c r="B415" s="116"/>
      <c r="C415" s="117"/>
      <c r="D415" s="118"/>
      <c r="E415" s="119"/>
      <c r="F415" s="165"/>
      <c r="G415" s="166"/>
      <c r="H415" s="167"/>
    </row>
    <row r="416" spans="1:8" ht="14.25" customHeight="1">
      <c r="A416" s="131"/>
      <c r="B416" s="112"/>
      <c r="C416" s="113"/>
      <c r="D416" s="114"/>
      <c r="E416" s="115"/>
      <c r="F416" s="162"/>
      <c r="G416" s="168"/>
      <c r="H416" s="164"/>
    </row>
    <row r="417" spans="1:8" ht="14.25" customHeight="1">
      <c r="A417" s="125"/>
      <c r="B417" s="116"/>
      <c r="C417" s="117"/>
      <c r="D417" s="118"/>
      <c r="E417" s="119"/>
      <c r="F417" s="165"/>
      <c r="G417" s="166"/>
      <c r="H417" s="167"/>
    </row>
    <row r="418" spans="1:8" ht="14.25" customHeight="1">
      <c r="A418" s="131"/>
      <c r="B418" s="112"/>
      <c r="C418" s="113"/>
      <c r="D418" s="114"/>
      <c r="E418" s="115"/>
      <c r="F418" s="162"/>
      <c r="G418" s="168"/>
      <c r="H418" s="164"/>
    </row>
    <row r="419" spans="1:8" ht="14.25" customHeight="1">
      <c r="A419" s="131"/>
      <c r="B419" s="116"/>
      <c r="C419" s="117"/>
      <c r="D419" s="118"/>
      <c r="E419" s="125"/>
      <c r="F419" s="162"/>
      <c r="G419" s="166"/>
      <c r="H419" s="167"/>
    </row>
    <row r="420" spans="1:8" ht="14.25" customHeight="1">
      <c r="A420" s="145"/>
      <c r="B420" s="112"/>
      <c r="C420" s="113"/>
      <c r="D420" s="114"/>
      <c r="E420" s="115"/>
      <c r="F420" s="171"/>
      <c r="G420" s="168"/>
      <c r="H420" s="172"/>
    </row>
    <row r="421" spans="1:8" ht="14.25" customHeight="1">
      <c r="A421" s="125"/>
      <c r="B421" s="116"/>
      <c r="C421" s="117"/>
      <c r="D421" s="118"/>
      <c r="E421" s="125"/>
      <c r="F421" s="165"/>
      <c r="G421" s="166"/>
      <c r="H421" s="167"/>
    </row>
    <row r="422" spans="1:8" ht="14.25" customHeight="1">
      <c r="A422" s="131"/>
      <c r="B422" s="112"/>
      <c r="C422" s="113"/>
      <c r="D422" s="114"/>
      <c r="E422" s="115"/>
      <c r="F422" s="171"/>
      <c r="G422" s="168"/>
      <c r="H422" s="164"/>
    </row>
    <row r="423" spans="1:8" ht="14.25" customHeight="1">
      <c r="A423" s="131"/>
      <c r="B423" s="116"/>
      <c r="C423" s="117"/>
      <c r="D423" s="118"/>
      <c r="E423" s="125"/>
      <c r="F423" s="165"/>
      <c r="G423" s="166"/>
      <c r="H423" s="167"/>
    </row>
    <row r="424" spans="1:8" ht="14.25" customHeight="1">
      <c r="A424" s="145"/>
      <c r="B424" s="112"/>
      <c r="C424" s="113"/>
      <c r="D424" s="114"/>
      <c r="E424" s="115"/>
      <c r="F424" s="171"/>
      <c r="G424" s="168"/>
      <c r="H424" s="164"/>
    </row>
    <row r="425" spans="1:8" ht="14.25" customHeight="1">
      <c r="A425" s="125"/>
      <c r="B425" s="116"/>
      <c r="C425" s="117"/>
      <c r="D425" s="114"/>
      <c r="E425" s="125"/>
      <c r="F425" s="165"/>
      <c r="G425" s="166"/>
      <c r="H425" s="167"/>
    </row>
    <row r="426" spans="1:8" ht="14.25" customHeight="1">
      <c r="A426" s="131"/>
      <c r="B426" s="126"/>
      <c r="C426" s="127"/>
      <c r="D426" s="128"/>
      <c r="E426" s="129"/>
      <c r="F426" s="162"/>
      <c r="G426" s="168"/>
      <c r="H426" s="164"/>
    </row>
    <row r="427" spans="1:8" ht="14.25" customHeight="1">
      <c r="A427" s="131"/>
      <c r="B427" s="112"/>
      <c r="C427" s="113"/>
      <c r="D427" s="114"/>
      <c r="E427" s="115"/>
      <c r="F427" s="165"/>
      <c r="G427" s="166"/>
      <c r="H427" s="167"/>
    </row>
    <row r="428" spans="1:8" ht="14.25" customHeight="1">
      <c r="A428" s="145"/>
      <c r="B428" s="126"/>
      <c r="C428" s="127"/>
      <c r="D428" s="128"/>
      <c r="E428" s="129"/>
      <c r="F428" s="162"/>
      <c r="G428" s="168"/>
      <c r="H428" s="164"/>
    </row>
    <row r="429" spans="1:8" ht="14.25" customHeight="1">
      <c r="A429" s="125"/>
      <c r="B429" s="112"/>
      <c r="C429" s="113"/>
      <c r="D429" s="114"/>
      <c r="E429" s="115"/>
      <c r="F429" s="165"/>
      <c r="G429" s="166"/>
      <c r="H429" s="167"/>
    </row>
    <row r="430" spans="1:8" ht="14.25" customHeight="1">
      <c r="A430" s="145"/>
      <c r="B430" s="126"/>
      <c r="C430" s="127"/>
      <c r="D430" s="128"/>
      <c r="E430" s="129"/>
      <c r="F430" s="162"/>
      <c r="G430" s="168"/>
      <c r="H430" s="164"/>
    </row>
    <row r="431" spans="1:8" ht="14.25" customHeight="1">
      <c r="A431" s="125"/>
      <c r="B431" s="116"/>
      <c r="C431" s="116"/>
      <c r="D431" s="118"/>
      <c r="E431" s="119"/>
      <c r="F431" s="165"/>
      <c r="G431" s="166"/>
      <c r="H431" s="167"/>
    </row>
    <row r="432" spans="1:8" ht="14.25" customHeight="1">
      <c r="A432" s="131"/>
      <c r="B432" s="112"/>
      <c r="C432" s="113"/>
      <c r="D432" s="114"/>
      <c r="E432" s="115"/>
      <c r="F432" s="162"/>
      <c r="G432" s="168"/>
      <c r="H432" s="164"/>
    </row>
    <row r="433" spans="1:8" ht="14.25" customHeight="1">
      <c r="A433" s="131"/>
      <c r="B433" s="112"/>
      <c r="C433" s="113"/>
      <c r="D433" s="114"/>
      <c r="E433" s="115"/>
      <c r="F433" s="162"/>
      <c r="G433" s="166"/>
      <c r="H433" s="164"/>
    </row>
    <row r="434" spans="1:8" ht="14.25" customHeight="1">
      <c r="A434" s="145"/>
      <c r="B434" s="126"/>
      <c r="C434" s="127"/>
      <c r="D434" s="128"/>
      <c r="E434" s="129"/>
      <c r="F434" s="171"/>
      <c r="G434" s="173"/>
      <c r="H434" s="172"/>
    </row>
    <row r="435" spans="1:8" ht="14.25" customHeight="1">
      <c r="A435" s="125"/>
      <c r="B435" s="116"/>
      <c r="C435" s="117"/>
      <c r="D435" s="118"/>
      <c r="E435" s="119"/>
      <c r="F435" s="165"/>
      <c r="G435" s="166"/>
      <c r="H435" s="167"/>
    </row>
    <row r="436" spans="1:8" ht="14.25" customHeight="1">
      <c r="A436" s="131"/>
      <c r="B436" s="112"/>
      <c r="C436" s="113"/>
      <c r="D436" s="114"/>
      <c r="E436" s="115"/>
      <c r="F436" s="162"/>
      <c r="G436" s="168"/>
      <c r="H436" s="164"/>
    </row>
    <row r="437" spans="1:8" ht="14.25" customHeight="1">
      <c r="A437" s="131"/>
      <c r="B437" s="112"/>
      <c r="C437" s="113"/>
      <c r="D437" s="114"/>
      <c r="E437" s="115"/>
      <c r="F437" s="162"/>
      <c r="G437" s="166"/>
      <c r="H437" s="164"/>
    </row>
    <row r="438" spans="1:8" ht="14.25" customHeight="1">
      <c r="A438" s="145"/>
      <c r="B438" s="126"/>
      <c r="C438" s="127"/>
      <c r="D438" s="128"/>
      <c r="E438" s="129"/>
      <c r="F438" s="171"/>
      <c r="G438" s="173"/>
      <c r="H438" s="172"/>
    </row>
    <row r="439" spans="1:8" ht="14.25" customHeight="1">
      <c r="A439" s="125"/>
      <c r="B439" s="116"/>
      <c r="C439" s="117"/>
      <c r="D439" s="118"/>
      <c r="E439" s="119"/>
      <c r="F439" s="165"/>
      <c r="G439" s="166"/>
      <c r="H439" s="167"/>
    </row>
    <row r="440" spans="1:8" ht="14.25" customHeight="1">
      <c r="A440" s="131"/>
      <c r="B440" s="112"/>
      <c r="C440" s="113"/>
      <c r="D440" s="114"/>
      <c r="E440" s="115"/>
      <c r="F440" s="162"/>
      <c r="G440" s="168"/>
      <c r="H440" s="164"/>
    </row>
    <row r="441" spans="1:8" ht="14.25" customHeight="1">
      <c r="A441" s="125"/>
      <c r="B441" s="116"/>
      <c r="C441" s="117"/>
      <c r="D441" s="118"/>
      <c r="E441" s="119"/>
      <c r="F441" s="165"/>
      <c r="G441" s="166"/>
      <c r="H441" s="167"/>
    </row>
    <row r="442" spans="1:8" ht="14.25" customHeight="1">
      <c r="A442" s="131"/>
      <c r="B442" s="112"/>
      <c r="C442" s="113"/>
      <c r="D442" s="114"/>
      <c r="E442" s="115"/>
      <c r="F442" s="162"/>
      <c r="G442" s="168"/>
      <c r="H442" s="164"/>
    </row>
    <row r="443" spans="1:8" ht="14.25" customHeight="1">
      <c r="A443" s="125"/>
      <c r="B443" s="116" t="s">
        <v>214</v>
      </c>
      <c r="C443" s="117"/>
      <c r="D443" s="118"/>
      <c r="E443" s="119"/>
      <c r="F443" s="165"/>
      <c r="G443" s="166">
        <f>SUM(G378:G439)</f>
        <v>2372263</v>
      </c>
      <c r="H443" s="167"/>
    </row>
    <row r="444" spans="1:8" ht="14.25" customHeight="1">
      <c r="A444" s="131"/>
      <c r="B444" s="112"/>
      <c r="C444" s="113"/>
      <c r="D444" s="114"/>
      <c r="E444" s="115"/>
      <c r="F444" s="162"/>
      <c r="G444" s="168"/>
      <c r="H444" s="164"/>
    </row>
    <row r="445" spans="1:8" ht="14.25" customHeight="1">
      <c r="A445" s="125">
        <v>5</v>
      </c>
      <c r="B445" s="120" t="s">
        <v>52</v>
      </c>
      <c r="C445" s="121"/>
      <c r="D445" s="118"/>
      <c r="E445" s="119"/>
      <c r="F445" s="169"/>
      <c r="G445" s="166"/>
      <c r="H445" s="170"/>
    </row>
    <row r="446" spans="1:8" ht="14.25" customHeight="1">
      <c r="A446" s="131"/>
      <c r="B446" s="112"/>
      <c r="C446" s="113"/>
      <c r="D446" s="114"/>
      <c r="E446" s="115"/>
      <c r="F446" s="162"/>
      <c r="G446" s="175"/>
      <c r="H446" s="164"/>
    </row>
    <row r="447" spans="1:8" ht="14.25" customHeight="1">
      <c r="A447" s="125"/>
      <c r="B447" s="116" t="s">
        <v>336</v>
      </c>
      <c r="C447" s="117" t="s">
        <v>337</v>
      </c>
      <c r="D447" s="118">
        <v>1</v>
      </c>
      <c r="E447" s="119" t="s">
        <v>37</v>
      </c>
      <c r="F447" s="165">
        <v>110570</v>
      </c>
      <c r="G447" s="174">
        <f>D447*F447</f>
        <v>110570</v>
      </c>
      <c r="H447" s="167" t="s">
        <v>56</v>
      </c>
    </row>
    <row r="448" spans="1:8" ht="14.25" customHeight="1">
      <c r="A448" s="131"/>
      <c r="B448" s="112"/>
      <c r="C448" s="113"/>
      <c r="D448" s="114"/>
      <c r="E448" s="115"/>
      <c r="F448" s="162"/>
      <c r="G448" s="163"/>
      <c r="H448" s="164"/>
    </row>
    <row r="449" spans="1:8" ht="14.25" customHeight="1">
      <c r="A449" s="125"/>
      <c r="B449" s="116" t="s">
        <v>338</v>
      </c>
      <c r="C449" s="117" t="s">
        <v>339</v>
      </c>
      <c r="D449" s="118">
        <v>1</v>
      </c>
      <c r="E449" s="119" t="s">
        <v>37</v>
      </c>
      <c r="F449" s="165">
        <v>185500</v>
      </c>
      <c r="G449" s="174">
        <f>D449*F449</f>
        <v>185500</v>
      </c>
      <c r="H449" s="167" t="s">
        <v>272</v>
      </c>
    </row>
    <row r="450" spans="1:8" ht="14.25" customHeight="1">
      <c r="A450" s="131"/>
      <c r="B450" s="112"/>
      <c r="C450" s="113"/>
      <c r="D450" s="114"/>
      <c r="E450" s="115"/>
      <c r="F450" s="162"/>
      <c r="G450" s="175"/>
      <c r="H450" s="164"/>
    </row>
    <row r="451" spans="1:8" ht="14.25" customHeight="1">
      <c r="A451" s="125"/>
      <c r="B451" s="116" t="s">
        <v>215</v>
      </c>
      <c r="C451" s="117"/>
      <c r="D451" s="118">
        <v>1</v>
      </c>
      <c r="E451" s="119" t="s">
        <v>9</v>
      </c>
      <c r="F451" s="165">
        <v>54243</v>
      </c>
      <c r="G451" s="174">
        <f>D451*F451</f>
        <v>54243</v>
      </c>
      <c r="H451" s="167" t="s">
        <v>273</v>
      </c>
    </row>
    <row r="452" spans="1:8" ht="14.25" customHeight="1">
      <c r="A452" s="131"/>
      <c r="B452" s="112"/>
      <c r="C452" s="113"/>
      <c r="D452" s="114"/>
      <c r="E452" s="115"/>
      <c r="F452" s="162"/>
      <c r="G452" s="163"/>
      <c r="H452" s="164"/>
    </row>
    <row r="453" spans="1:8" ht="14.25" customHeight="1">
      <c r="A453" s="131"/>
      <c r="B453" s="116" t="s">
        <v>106</v>
      </c>
      <c r="C453" s="117"/>
      <c r="D453" s="118">
        <v>1</v>
      </c>
      <c r="E453" s="125" t="s">
        <v>9</v>
      </c>
      <c r="F453" s="162">
        <v>74243</v>
      </c>
      <c r="G453" s="174">
        <f>D453*F453</f>
        <v>74243</v>
      </c>
      <c r="H453" s="167" t="s">
        <v>274</v>
      </c>
    </row>
    <row r="454" spans="1:8" ht="14.25" customHeight="1">
      <c r="A454" s="145"/>
      <c r="B454" s="112"/>
      <c r="C454" s="113"/>
      <c r="D454" s="114"/>
      <c r="E454" s="115"/>
      <c r="F454" s="171"/>
      <c r="G454" s="163"/>
      <c r="H454" s="172"/>
    </row>
    <row r="455" spans="1:8" ht="14.25" customHeight="1">
      <c r="A455" s="125"/>
      <c r="B455" s="116" t="s">
        <v>340</v>
      </c>
      <c r="C455" s="117" t="s">
        <v>217</v>
      </c>
      <c r="D455" s="118">
        <v>15</v>
      </c>
      <c r="E455" s="125" t="s">
        <v>55</v>
      </c>
      <c r="F455" s="165">
        <v>5750</v>
      </c>
      <c r="G455" s="174">
        <f>D455*F455</f>
        <v>86250</v>
      </c>
      <c r="H455" s="167" t="s">
        <v>56</v>
      </c>
    </row>
    <row r="456" spans="1:8" ht="14.25" customHeight="1">
      <c r="A456" s="131"/>
      <c r="B456" s="112"/>
      <c r="C456" s="113"/>
      <c r="D456" s="114"/>
      <c r="E456" s="115"/>
      <c r="F456" s="171"/>
      <c r="G456" s="175"/>
      <c r="H456" s="164"/>
    </row>
    <row r="457" spans="1:8" ht="14.25" customHeight="1">
      <c r="A457" s="131"/>
      <c r="B457" s="116" t="s">
        <v>216</v>
      </c>
      <c r="C457" s="117" t="s">
        <v>218</v>
      </c>
      <c r="D457" s="118">
        <v>10</v>
      </c>
      <c r="E457" s="125" t="s">
        <v>55</v>
      </c>
      <c r="F457" s="165">
        <v>7020</v>
      </c>
      <c r="G457" s="174">
        <f>D457*F457</f>
        <v>70200</v>
      </c>
      <c r="H457" s="167" t="s">
        <v>56</v>
      </c>
    </row>
    <row r="458" spans="1:8" ht="14.25" customHeight="1">
      <c r="A458" s="145"/>
      <c r="B458" s="112"/>
      <c r="C458" s="113"/>
      <c r="D458" s="114"/>
      <c r="E458" s="115"/>
      <c r="F458" s="171"/>
      <c r="G458" s="163"/>
      <c r="H458" s="164"/>
    </row>
    <row r="459" spans="1:8" ht="14.25" customHeight="1">
      <c r="A459" s="125"/>
      <c r="B459" s="116" t="s">
        <v>216</v>
      </c>
      <c r="C459" s="117" t="s">
        <v>219</v>
      </c>
      <c r="D459" s="114">
        <v>1</v>
      </c>
      <c r="E459" s="125" t="s">
        <v>55</v>
      </c>
      <c r="F459" s="165">
        <v>8780</v>
      </c>
      <c r="G459" s="174">
        <f>D459*F459</f>
        <v>8780</v>
      </c>
      <c r="H459" s="167" t="s">
        <v>56</v>
      </c>
    </row>
    <row r="460" spans="1:8" ht="14.25" customHeight="1">
      <c r="A460" s="131"/>
      <c r="B460" s="126"/>
      <c r="C460" s="127"/>
      <c r="D460" s="128"/>
      <c r="E460" s="129"/>
      <c r="F460" s="162"/>
      <c r="G460" s="175"/>
      <c r="H460" s="164"/>
    </row>
    <row r="461" spans="1:8" ht="14.25" customHeight="1">
      <c r="A461" s="131"/>
      <c r="B461" s="112" t="s">
        <v>216</v>
      </c>
      <c r="C461" s="113" t="s">
        <v>220</v>
      </c>
      <c r="D461" s="114">
        <v>1</v>
      </c>
      <c r="E461" s="115" t="s">
        <v>55</v>
      </c>
      <c r="F461" s="165">
        <v>9650</v>
      </c>
      <c r="G461" s="174">
        <f>D461*F461</f>
        <v>9650</v>
      </c>
      <c r="H461" s="167" t="s">
        <v>56</v>
      </c>
    </row>
    <row r="462" spans="1:8" ht="14.25" customHeight="1">
      <c r="A462" s="145"/>
      <c r="B462" s="126"/>
      <c r="C462" s="127"/>
      <c r="D462" s="128"/>
      <c r="E462" s="129"/>
      <c r="F462" s="162"/>
      <c r="G462" s="163"/>
      <c r="H462" s="164"/>
    </row>
    <row r="463" spans="1:8" ht="14.25" customHeight="1">
      <c r="A463" s="125"/>
      <c r="B463" s="112" t="s">
        <v>216</v>
      </c>
      <c r="C463" s="113" t="s">
        <v>221</v>
      </c>
      <c r="D463" s="114">
        <v>2</v>
      </c>
      <c r="E463" s="115" t="s">
        <v>55</v>
      </c>
      <c r="F463" s="165">
        <v>7190</v>
      </c>
      <c r="G463" s="174">
        <f>D463*F463</f>
        <v>14380</v>
      </c>
      <c r="H463" s="167" t="s">
        <v>56</v>
      </c>
    </row>
    <row r="464" spans="1:8" ht="14.25" customHeight="1">
      <c r="A464" s="145"/>
      <c r="B464" s="126"/>
      <c r="C464" s="127"/>
      <c r="D464" s="128"/>
      <c r="E464" s="129"/>
      <c r="F464" s="162"/>
      <c r="G464" s="163"/>
      <c r="H464" s="164"/>
    </row>
    <row r="465" spans="1:8" ht="14.25" customHeight="1">
      <c r="A465" s="125"/>
      <c r="B465" s="116" t="s">
        <v>216</v>
      </c>
      <c r="C465" s="116" t="s">
        <v>222</v>
      </c>
      <c r="D465" s="118">
        <v>5</v>
      </c>
      <c r="E465" s="119" t="s">
        <v>55</v>
      </c>
      <c r="F465" s="165">
        <v>8150</v>
      </c>
      <c r="G465" s="174">
        <f>D465*F465</f>
        <v>40750</v>
      </c>
      <c r="H465" s="167" t="s">
        <v>56</v>
      </c>
    </row>
    <row r="466" spans="1:8" ht="14.25" customHeight="1">
      <c r="A466" s="131"/>
      <c r="B466" s="112"/>
      <c r="C466" s="113"/>
      <c r="D466" s="114"/>
      <c r="E466" s="115"/>
      <c r="F466" s="162"/>
      <c r="G466" s="175"/>
      <c r="H466" s="164"/>
    </row>
    <row r="467" spans="1:8" ht="14.25" customHeight="1">
      <c r="A467" s="131"/>
      <c r="B467" s="112" t="s">
        <v>216</v>
      </c>
      <c r="C467" s="113" t="s">
        <v>223</v>
      </c>
      <c r="D467" s="114">
        <v>3</v>
      </c>
      <c r="E467" s="115" t="s">
        <v>55</v>
      </c>
      <c r="F467" s="162">
        <v>9960</v>
      </c>
      <c r="G467" s="174">
        <f>D467*F467</f>
        <v>29880</v>
      </c>
      <c r="H467" s="164" t="s">
        <v>56</v>
      </c>
    </row>
    <row r="468" spans="1:8" ht="14.25" customHeight="1">
      <c r="A468" s="145"/>
      <c r="B468" s="126"/>
      <c r="C468" s="127"/>
      <c r="D468" s="128"/>
      <c r="E468" s="129"/>
      <c r="F468" s="171"/>
      <c r="G468" s="163"/>
      <c r="H468" s="172"/>
    </row>
    <row r="469" spans="1:8" ht="14.25" customHeight="1">
      <c r="A469" s="125"/>
      <c r="B469" s="116" t="s">
        <v>216</v>
      </c>
      <c r="C469" s="117" t="s">
        <v>224</v>
      </c>
      <c r="D469" s="118">
        <v>2</v>
      </c>
      <c r="E469" s="119" t="s">
        <v>55</v>
      </c>
      <c r="F469" s="165">
        <v>12420</v>
      </c>
      <c r="G469" s="174">
        <f>D469*F469</f>
        <v>24840</v>
      </c>
      <c r="H469" s="167" t="s">
        <v>56</v>
      </c>
    </row>
    <row r="470" spans="1:8" ht="14.25" customHeight="1">
      <c r="A470" s="131"/>
      <c r="B470" s="112"/>
      <c r="C470" s="113"/>
      <c r="D470" s="114"/>
      <c r="E470" s="115"/>
      <c r="F470" s="162"/>
      <c r="G470" s="175"/>
      <c r="H470" s="164"/>
    </row>
    <row r="471" spans="1:8" ht="14.25" customHeight="1">
      <c r="A471" s="131"/>
      <c r="B471" s="112" t="s">
        <v>341</v>
      </c>
      <c r="C471" s="113" t="s">
        <v>342</v>
      </c>
      <c r="D471" s="114">
        <v>3</v>
      </c>
      <c r="E471" s="115" t="s">
        <v>55</v>
      </c>
      <c r="F471" s="162">
        <v>5200</v>
      </c>
      <c r="G471" s="174">
        <f>D471*F471</f>
        <v>15600</v>
      </c>
      <c r="H471" s="164" t="s">
        <v>56</v>
      </c>
    </row>
    <row r="472" spans="1:8" ht="14.25" customHeight="1">
      <c r="A472" s="145"/>
      <c r="B472" s="126"/>
      <c r="C472" s="127"/>
      <c r="D472" s="128"/>
      <c r="E472" s="129"/>
      <c r="F472" s="171"/>
      <c r="G472" s="163"/>
      <c r="H472" s="172"/>
    </row>
    <row r="473" spans="1:8" ht="14.25" customHeight="1">
      <c r="A473" s="125"/>
      <c r="B473" s="116" t="s">
        <v>225</v>
      </c>
      <c r="C473" s="117" t="s">
        <v>293</v>
      </c>
      <c r="D473" s="118">
        <v>5</v>
      </c>
      <c r="E473" s="119" t="s">
        <v>55</v>
      </c>
      <c r="F473" s="165">
        <v>5920</v>
      </c>
      <c r="G473" s="174">
        <f>D473*F473</f>
        <v>29600</v>
      </c>
      <c r="H473" s="167" t="s">
        <v>56</v>
      </c>
    </row>
    <row r="474" spans="1:8" ht="14.25" customHeight="1">
      <c r="A474" s="131"/>
      <c r="B474" s="112"/>
      <c r="C474" s="113"/>
      <c r="D474" s="114"/>
      <c r="E474" s="115"/>
      <c r="F474" s="162"/>
      <c r="G474" s="168"/>
      <c r="H474" s="164"/>
    </row>
    <row r="475" spans="1:8" ht="14.25" customHeight="1">
      <c r="A475" s="125"/>
      <c r="B475" s="116" t="s">
        <v>225</v>
      </c>
      <c r="C475" s="117" t="s">
        <v>294</v>
      </c>
      <c r="D475" s="118">
        <v>2</v>
      </c>
      <c r="E475" s="119" t="s">
        <v>55</v>
      </c>
      <c r="F475" s="165">
        <v>7500</v>
      </c>
      <c r="G475" s="174">
        <f>D475*F475</f>
        <v>15000</v>
      </c>
      <c r="H475" s="167" t="s">
        <v>56</v>
      </c>
    </row>
    <row r="476" spans="1:8" ht="14.25" customHeight="1">
      <c r="A476" s="131"/>
      <c r="B476" s="112"/>
      <c r="C476" s="113"/>
      <c r="D476" s="114"/>
      <c r="E476" s="115"/>
      <c r="F476" s="162"/>
      <c r="G476" s="168"/>
      <c r="H476" s="164"/>
    </row>
    <row r="477" spans="1:8" ht="14.25" customHeight="1">
      <c r="A477" s="125"/>
      <c r="B477" s="116" t="s">
        <v>225</v>
      </c>
      <c r="C477" s="117" t="s">
        <v>295</v>
      </c>
      <c r="D477" s="118">
        <v>3</v>
      </c>
      <c r="E477" s="119" t="s">
        <v>55</v>
      </c>
      <c r="F477" s="165">
        <v>10400</v>
      </c>
      <c r="G477" s="166">
        <f>D477*F477</f>
        <v>31200</v>
      </c>
      <c r="H477" s="167" t="s">
        <v>56</v>
      </c>
    </row>
    <row r="478" spans="1:8" ht="14.25" customHeight="1">
      <c r="A478" s="131"/>
      <c r="B478" s="112"/>
      <c r="C478" s="113"/>
      <c r="D478" s="114"/>
      <c r="E478" s="115"/>
      <c r="F478" s="162"/>
      <c r="G478" s="175"/>
      <c r="H478" s="164"/>
    </row>
    <row r="479" spans="1:8" ht="14.25" customHeight="1">
      <c r="A479" s="125"/>
      <c r="B479" s="120" t="s">
        <v>343</v>
      </c>
      <c r="C479" s="121" t="s">
        <v>226</v>
      </c>
      <c r="D479" s="118">
        <v>2</v>
      </c>
      <c r="E479" s="119" t="s">
        <v>35</v>
      </c>
      <c r="F479" s="169">
        <v>6300</v>
      </c>
      <c r="G479" s="174">
        <f>D479*F479</f>
        <v>12600</v>
      </c>
      <c r="H479" s="170" t="s">
        <v>56</v>
      </c>
    </row>
    <row r="480" spans="1:8" ht="14.25" customHeight="1">
      <c r="A480" s="131"/>
      <c r="B480" s="112"/>
      <c r="C480" s="113"/>
      <c r="D480" s="114"/>
      <c r="E480" s="115"/>
      <c r="F480" s="162"/>
      <c r="G480" s="163"/>
      <c r="H480" s="164"/>
    </row>
    <row r="481" spans="1:8" ht="14.25" customHeight="1">
      <c r="A481" s="125"/>
      <c r="B481" s="116" t="s">
        <v>131</v>
      </c>
      <c r="C481" s="117" t="s">
        <v>227</v>
      </c>
      <c r="D481" s="118">
        <v>4</v>
      </c>
      <c r="E481" s="119" t="s">
        <v>35</v>
      </c>
      <c r="F481" s="165">
        <v>7330</v>
      </c>
      <c r="G481" s="174">
        <f>D481*F481</f>
        <v>29320</v>
      </c>
      <c r="H481" s="167" t="s">
        <v>56</v>
      </c>
    </row>
    <row r="482" spans="1:8" ht="14.25" customHeight="1">
      <c r="A482" s="131"/>
      <c r="B482" s="112"/>
      <c r="C482" s="113"/>
      <c r="D482" s="114"/>
      <c r="E482" s="115"/>
      <c r="F482" s="162"/>
      <c r="G482" s="175"/>
      <c r="H482" s="164"/>
    </row>
    <row r="483" spans="1:8" ht="14.25" customHeight="1">
      <c r="A483" s="125"/>
      <c r="B483" s="116" t="s">
        <v>131</v>
      </c>
      <c r="C483" s="117" t="s">
        <v>228</v>
      </c>
      <c r="D483" s="118">
        <v>1</v>
      </c>
      <c r="E483" s="119" t="s">
        <v>35</v>
      </c>
      <c r="F483" s="165">
        <v>9170</v>
      </c>
      <c r="G483" s="174">
        <f>D483*F483</f>
        <v>9170</v>
      </c>
      <c r="H483" s="167" t="s">
        <v>56</v>
      </c>
    </row>
    <row r="484" spans="1:8" ht="14.25" customHeight="1">
      <c r="A484" s="131"/>
      <c r="B484" s="112"/>
      <c r="C484" s="113"/>
      <c r="D484" s="114"/>
      <c r="E484" s="115"/>
      <c r="F484" s="162"/>
      <c r="G484" s="163"/>
      <c r="H484" s="164"/>
    </row>
    <row r="485" spans="1:8" ht="14.25" customHeight="1">
      <c r="A485" s="125"/>
      <c r="B485" s="116" t="s">
        <v>131</v>
      </c>
      <c r="C485" s="117" t="s">
        <v>229</v>
      </c>
      <c r="D485" s="118">
        <v>1</v>
      </c>
      <c r="E485" s="119" t="s">
        <v>35</v>
      </c>
      <c r="F485" s="165">
        <v>15190</v>
      </c>
      <c r="G485" s="174">
        <f>D485*F485</f>
        <v>15190</v>
      </c>
      <c r="H485" s="167" t="s">
        <v>56</v>
      </c>
    </row>
    <row r="486" spans="1:8" ht="14.25" customHeight="1">
      <c r="A486" s="131"/>
      <c r="B486" s="112"/>
      <c r="C486" s="113"/>
      <c r="D486" s="114"/>
      <c r="E486" s="115"/>
      <c r="F486" s="162"/>
      <c r="G486" s="175"/>
      <c r="H486" s="164"/>
    </row>
    <row r="487" spans="1:8" ht="14.25" customHeight="1">
      <c r="A487" s="131"/>
      <c r="B487" s="116" t="s">
        <v>344</v>
      </c>
      <c r="C487" s="117" t="s">
        <v>230</v>
      </c>
      <c r="D487" s="118">
        <v>1</v>
      </c>
      <c r="E487" s="125" t="s">
        <v>35</v>
      </c>
      <c r="F487" s="162">
        <v>5550</v>
      </c>
      <c r="G487" s="174">
        <f>D487*F487</f>
        <v>5550</v>
      </c>
      <c r="H487" s="167" t="s">
        <v>56</v>
      </c>
    </row>
    <row r="488" spans="1:8" ht="14.25" customHeight="1">
      <c r="A488" s="145"/>
      <c r="B488" s="112"/>
      <c r="C488" s="113"/>
      <c r="D488" s="114"/>
      <c r="E488" s="115"/>
      <c r="F488" s="171"/>
      <c r="G488" s="163"/>
      <c r="H488" s="172"/>
    </row>
    <row r="489" spans="1:8" ht="14.25" customHeight="1">
      <c r="A489" s="125"/>
      <c r="B489" s="116" t="s">
        <v>345</v>
      </c>
      <c r="C489" s="117" t="s">
        <v>232</v>
      </c>
      <c r="D489" s="118">
        <v>2</v>
      </c>
      <c r="E489" s="125" t="s">
        <v>35</v>
      </c>
      <c r="F489" s="165">
        <v>7270</v>
      </c>
      <c r="G489" s="174">
        <f>D489*F489</f>
        <v>14540</v>
      </c>
      <c r="H489" s="167" t="s">
        <v>56</v>
      </c>
    </row>
    <row r="490" spans="1:8" ht="14.25" customHeight="1">
      <c r="A490" s="131"/>
      <c r="B490" s="112"/>
      <c r="C490" s="113"/>
      <c r="D490" s="114"/>
      <c r="E490" s="115"/>
      <c r="F490" s="171"/>
      <c r="G490" s="168"/>
      <c r="H490" s="164"/>
    </row>
    <row r="491" spans="1:8" ht="14.25" customHeight="1">
      <c r="A491" s="131"/>
      <c r="B491" s="116" t="s">
        <v>231</v>
      </c>
      <c r="C491" s="117" t="s">
        <v>233</v>
      </c>
      <c r="D491" s="118">
        <v>4</v>
      </c>
      <c r="E491" s="125" t="s">
        <v>35</v>
      </c>
      <c r="F491" s="165">
        <v>8090</v>
      </c>
      <c r="G491" s="174">
        <f>D491*F491</f>
        <v>32360</v>
      </c>
      <c r="H491" s="167" t="s">
        <v>56</v>
      </c>
    </row>
    <row r="492" spans="1:8" ht="14.25" customHeight="1">
      <c r="A492" s="145"/>
      <c r="B492" s="112"/>
      <c r="C492" s="113"/>
      <c r="D492" s="114"/>
      <c r="E492" s="115"/>
      <c r="F492" s="171"/>
      <c r="G492" s="168"/>
      <c r="H492" s="164"/>
    </row>
    <row r="493" spans="1:8" ht="14.25" customHeight="1">
      <c r="A493" s="125"/>
      <c r="B493" s="116" t="s">
        <v>234</v>
      </c>
      <c r="C493" s="117"/>
      <c r="D493" s="114">
        <v>1</v>
      </c>
      <c r="E493" s="125" t="s">
        <v>9</v>
      </c>
      <c r="F493" s="165">
        <v>10676</v>
      </c>
      <c r="G493" s="174">
        <f>D493*F493</f>
        <v>10676</v>
      </c>
      <c r="H493" s="167" t="s">
        <v>275</v>
      </c>
    </row>
    <row r="494" spans="1:8" ht="14.25" customHeight="1">
      <c r="A494" s="131"/>
      <c r="B494" s="126"/>
      <c r="C494" s="127"/>
      <c r="D494" s="128"/>
      <c r="E494" s="129"/>
      <c r="F494" s="162"/>
      <c r="G494" s="168"/>
      <c r="H494" s="164"/>
    </row>
    <row r="495" spans="1:8" ht="14.25" customHeight="1">
      <c r="A495" s="131"/>
      <c r="B495" s="112" t="s">
        <v>147</v>
      </c>
      <c r="C495" s="113"/>
      <c r="D495" s="114">
        <v>1</v>
      </c>
      <c r="E495" s="115" t="s">
        <v>9</v>
      </c>
      <c r="F495" s="165">
        <v>14310</v>
      </c>
      <c r="G495" s="174">
        <f>D495*F495</f>
        <v>14310</v>
      </c>
      <c r="H495" s="167" t="s">
        <v>276</v>
      </c>
    </row>
    <row r="496" spans="1:8" ht="14.25" customHeight="1">
      <c r="A496" s="145"/>
      <c r="B496" s="126"/>
      <c r="C496" s="127"/>
      <c r="D496" s="128"/>
      <c r="E496" s="129"/>
      <c r="F496" s="162"/>
      <c r="G496" s="163"/>
      <c r="H496" s="164"/>
    </row>
    <row r="497" spans="1:8" ht="14.25" customHeight="1">
      <c r="A497" s="125"/>
      <c r="B497" s="112" t="s">
        <v>148</v>
      </c>
      <c r="C497" s="113"/>
      <c r="D497" s="114">
        <v>1</v>
      </c>
      <c r="E497" s="115" t="s">
        <v>9</v>
      </c>
      <c r="F497" s="165">
        <v>24040</v>
      </c>
      <c r="G497" s="174">
        <f>D497*F497</f>
        <v>24040</v>
      </c>
      <c r="H497" s="167" t="s">
        <v>277</v>
      </c>
    </row>
    <row r="498" spans="1:8" ht="14.25" customHeight="1">
      <c r="A498" s="147"/>
      <c r="B498" s="126"/>
      <c r="C498" s="127"/>
      <c r="D498" s="128"/>
      <c r="E498" s="129"/>
      <c r="F498" s="162"/>
      <c r="G498" s="175"/>
      <c r="H498" s="164"/>
    </row>
    <row r="499" spans="1:8" ht="14.25" customHeight="1">
      <c r="A499" s="148"/>
      <c r="B499" s="116" t="s">
        <v>41</v>
      </c>
      <c r="C499" s="116"/>
      <c r="D499" s="118">
        <v>1</v>
      </c>
      <c r="E499" s="119" t="s">
        <v>9</v>
      </c>
      <c r="F499" s="165">
        <v>169112</v>
      </c>
      <c r="G499" s="174">
        <f>D499*F499</f>
        <v>169112</v>
      </c>
      <c r="H499" s="167" t="s">
        <v>278</v>
      </c>
    </row>
    <row r="500" spans="1:8" ht="14.25" customHeight="1">
      <c r="A500" s="149"/>
      <c r="B500" s="112"/>
      <c r="C500" s="113"/>
      <c r="D500" s="114"/>
      <c r="E500" s="115"/>
      <c r="F500" s="162"/>
      <c r="G500" s="163"/>
      <c r="H500" s="164"/>
    </row>
    <row r="501" spans="1:8" ht="14.25" customHeight="1">
      <c r="A501" s="149"/>
      <c r="B501" s="112" t="s">
        <v>235</v>
      </c>
      <c r="C501" s="113"/>
      <c r="D501" s="114">
        <v>1</v>
      </c>
      <c r="E501" s="115" t="s">
        <v>9</v>
      </c>
      <c r="F501" s="162">
        <v>16000</v>
      </c>
      <c r="G501" s="174">
        <f>D501*F501</f>
        <v>16000</v>
      </c>
      <c r="H501" s="167" t="s">
        <v>279</v>
      </c>
    </row>
    <row r="502" spans="1:8" ht="14.25" customHeight="1">
      <c r="A502" s="147"/>
      <c r="B502" s="126"/>
      <c r="C502" s="127"/>
      <c r="D502" s="128"/>
      <c r="E502" s="129"/>
      <c r="F502" s="171"/>
      <c r="G502" s="168"/>
      <c r="H502" s="164"/>
    </row>
    <row r="503" spans="1:8" ht="14.25" customHeight="1">
      <c r="A503" s="148"/>
      <c r="B503" s="116" t="s">
        <v>60</v>
      </c>
      <c r="C503" s="117"/>
      <c r="D503" s="118">
        <v>1</v>
      </c>
      <c r="E503" s="119" t="s">
        <v>9</v>
      </c>
      <c r="F503" s="165">
        <f>SUM(G462:G477)*0.07</f>
        <v>14088</v>
      </c>
      <c r="G503" s="174">
        <f>D503*F503</f>
        <v>14088</v>
      </c>
      <c r="H503" s="167" t="s">
        <v>280</v>
      </c>
    </row>
    <row r="504" spans="1:8" ht="14.25" customHeight="1">
      <c r="A504" s="131"/>
      <c r="B504" s="112"/>
      <c r="C504" s="113"/>
      <c r="D504" s="114"/>
      <c r="E504" s="115"/>
      <c r="F504" s="162"/>
      <c r="G504" s="168"/>
      <c r="H504" s="164"/>
    </row>
    <row r="505" spans="1:8" ht="14.25" customHeight="1">
      <c r="A505" s="131"/>
      <c r="B505" s="112"/>
      <c r="C505" s="113"/>
      <c r="D505" s="114"/>
      <c r="E505" s="115"/>
      <c r="F505" s="162"/>
      <c r="G505" s="174">
        <f>D505*F505</f>
        <v>0</v>
      </c>
      <c r="H505" s="164"/>
    </row>
    <row r="506" spans="1:8" ht="14.25" customHeight="1">
      <c r="A506" s="145"/>
      <c r="B506" s="126"/>
      <c r="C506" s="127"/>
      <c r="D506" s="128"/>
      <c r="E506" s="129"/>
      <c r="F506" s="171"/>
      <c r="G506" s="173"/>
      <c r="H506" s="172"/>
    </row>
    <row r="507" spans="1:8" ht="14.25" customHeight="1">
      <c r="A507" s="125"/>
      <c r="B507" s="116"/>
      <c r="C507" s="117"/>
      <c r="D507" s="118"/>
      <c r="E507" s="119"/>
      <c r="F507" s="165"/>
      <c r="G507" s="166"/>
      <c r="H507" s="167"/>
    </row>
    <row r="508" spans="1:8" ht="14.25" customHeight="1">
      <c r="A508" s="131"/>
      <c r="B508" s="112"/>
      <c r="C508" s="113"/>
      <c r="D508" s="114"/>
      <c r="E508" s="115"/>
      <c r="F508" s="162"/>
      <c r="G508" s="168"/>
      <c r="H508" s="164"/>
    </row>
    <row r="509" spans="1:8" ht="14.25" customHeight="1">
      <c r="A509" s="125"/>
      <c r="B509" s="116"/>
      <c r="C509" s="117"/>
      <c r="D509" s="118"/>
      <c r="E509" s="119"/>
      <c r="F509" s="165"/>
      <c r="G509" s="166"/>
      <c r="H509" s="167"/>
    </row>
    <row r="510" spans="1:8" ht="14.25" customHeight="1">
      <c r="A510" s="131"/>
      <c r="B510" s="112"/>
      <c r="C510" s="113"/>
      <c r="D510" s="114"/>
      <c r="E510" s="115"/>
      <c r="F510" s="162"/>
      <c r="G510" s="168"/>
      <c r="H510" s="164"/>
    </row>
    <row r="511" spans="1:8" ht="14.25" customHeight="1">
      <c r="A511" s="125"/>
      <c r="B511" s="116" t="s">
        <v>236</v>
      </c>
      <c r="C511" s="117"/>
      <c r="D511" s="118"/>
      <c r="E511" s="119"/>
      <c r="F511" s="165"/>
      <c r="G511" s="166">
        <f>SUM(G446:G510)</f>
        <v>1167642</v>
      </c>
      <c r="H511" s="167"/>
    </row>
    <row r="512" spans="1:8" ht="14.25" customHeight="1">
      <c r="A512" s="131"/>
      <c r="B512" s="112"/>
      <c r="C512" s="113"/>
      <c r="D512" s="114"/>
      <c r="E512" s="115"/>
      <c r="F512" s="162"/>
      <c r="G512" s="168"/>
      <c r="H512" s="164"/>
    </row>
    <row r="513" spans="1:8" ht="14.25" customHeight="1">
      <c r="A513" s="125">
        <v>6</v>
      </c>
      <c r="B513" s="120" t="s">
        <v>53</v>
      </c>
      <c r="C513" s="121"/>
      <c r="D513" s="118"/>
      <c r="E513" s="119"/>
      <c r="F513" s="169"/>
      <c r="G513" s="166"/>
      <c r="H513" s="170"/>
    </row>
    <row r="514" spans="1:8" ht="14.25" customHeight="1">
      <c r="A514" s="131"/>
      <c r="B514" s="112"/>
      <c r="C514" s="113"/>
      <c r="D514" s="114"/>
      <c r="E514" s="115"/>
      <c r="F514" s="162"/>
      <c r="G514" s="175"/>
      <c r="H514" s="164"/>
    </row>
    <row r="515" spans="1:8" ht="14.25" customHeight="1">
      <c r="A515" s="125"/>
      <c r="B515" s="116" t="s">
        <v>237</v>
      </c>
      <c r="C515" s="117"/>
      <c r="D515" s="118">
        <v>1</v>
      </c>
      <c r="E515" s="119" t="s">
        <v>9</v>
      </c>
      <c r="F515" s="165">
        <v>2033198</v>
      </c>
      <c r="G515" s="174">
        <f>D515*F515</f>
        <v>2033198</v>
      </c>
      <c r="H515" s="167" t="s">
        <v>281</v>
      </c>
    </row>
    <row r="516" spans="1:8" ht="14.25" customHeight="1">
      <c r="A516" s="131"/>
      <c r="B516" s="112"/>
      <c r="C516" s="113"/>
      <c r="D516" s="114"/>
      <c r="E516" s="115"/>
      <c r="F516" s="162"/>
      <c r="G516" s="163"/>
      <c r="H516" s="164"/>
    </row>
    <row r="517" spans="1:8" ht="14.25" customHeight="1">
      <c r="A517" s="125"/>
      <c r="B517" s="116" t="s">
        <v>238</v>
      </c>
      <c r="C517" s="117"/>
      <c r="D517" s="118">
        <v>1</v>
      </c>
      <c r="E517" s="119" t="s">
        <v>9</v>
      </c>
      <c r="F517" s="165">
        <v>1436950</v>
      </c>
      <c r="G517" s="174">
        <f>D517*F517</f>
        <v>1436950</v>
      </c>
      <c r="H517" s="167" t="s">
        <v>281</v>
      </c>
    </row>
    <row r="518" spans="1:8" ht="14.25" customHeight="1">
      <c r="A518" s="131"/>
      <c r="B518" s="112"/>
      <c r="C518" s="113"/>
      <c r="D518" s="114"/>
      <c r="E518" s="115"/>
      <c r="F518" s="162"/>
      <c r="G518" s="175"/>
      <c r="H518" s="164"/>
    </row>
    <row r="519" spans="1:8" ht="14.25" customHeight="1">
      <c r="A519" s="125"/>
      <c r="B519" s="116" t="s">
        <v>239</v>
      </c>
      <c r="C519" s="117"/>
      <c r="D519" s="118">
        <v>1</v>
      </c>
      <c r="E519" s="119" t="s">
        <v>9</v>
      </c>
      <c r="F519" s="165">
        <v>120800</v>
      </c>
      <c r="G519" s="174">
        <f>D519*F519</f>
        <v>120800</v>
      </c>
      <c r="H519" s="167" t="s">
        <v>281</v>
      </c>
    </row>
    <row r="520" spans="1:8" ht="14.25" customHeight="1">
      <c r="A520" s="131"/>
      <c r="B520" s="112"/>
      <c r="C520" s="113"/>
      <c r="D520" s="114"/>
      <c r="E520" s="115"/>
      <c r="F520" s="162"/>
      <c r="G520" s="163"/>
      <c r="H520" s="164"/>
    </row>
    <row r="521" spans="1:8" ht="14.25" customHeight="1">
      <c r="A521" s="131"/>
      <c r="B521" s="116" t="s">
        <v>240</v>
      </c>
      <c r="C521" s="117"/>
      <c r="D521" s="118">
        <v>1</v>
      </c>
      <c r="E521" s="125" t="s">
        <v>9</v>
      </c>
      <c r="F521" s="162">
        <v>122400</v>
      </c>
      <c r="G521" s="174">
        <f>D521*F521</f>
        <v>122400</v>
      </c>
      <c r="H521" s="167" t="s">
        <v>281</v>
      </c>
    </row>
    <row r="522" spans="1:8" ht="14.25" customHeight="1">
      <c r="A522" s="147"/>
      <c r="B522" s="112"/>
      <c r="C522" s="113"/>
      <c r="D522" s="114"/>
      <c r="E522" s="115"/>
      <c r="F522" s="171"/>
      <c r="G522" s="168"/>
      <c r="H522" s="164"/>
    </row>
    <row r="523" spans="1:8" ht="14.25" customHeight="1">
      <c r="A523" s="148"/>
      <c r="B523" s="116" t="s">
        <v>241</v>
      </c>
      <c r="C523" s="117"/>
      <c r="D523" s="118">
        <v>1</v>
      </c>
      <c r="E523" s="125" t="s">
        <v>9</v>
      </c>
      <c r="F523" s="165">
        <v>121653</v>
      </c>
      <c r="G523" s="174">
        <f>D523*F523</f>
        <v>121653</v>
      </c>
      <c r="H523" s="167" t="s">
        <v>282</v>
      </c>
    </row>
    <row r="524" spans="1:8" ht="14.25" customHeight="1">
      <c r="A524" s="131"/>
      <c r="B524" s="112"/>
      <c r="C524" s="113"/>
      <c r="D524" s="114"/>
      <c r="E524" s="115"/>
      <c r="F524" s="171"/>
      <c r="G524" s="168"/>
      <c r="H524" s="164"/>
    </row>
    <row r="525" spans="1:8" ht="14.25" customHeight="1">
      <c r="A525" s="131"/>
      <c r="B525" s="116" t="s">
        <v>242</v>
      </c>
      <c r="C525" s="117"/>
      <c r="D525" s="118">
        <v>1</v>
      </c>
      <c r="E525" s="125" t="s">
        <v>9</v>
      </c>
      <c r="F525" s="165">
        <v>80000</v>
      </c>
      <c r="G525" s="174">
        <f>D525*F525</f>
        <v>80000</v>
      </c>
      <c r="H525" s="167" t="s">
        <v>281</v>
      </c>
    </row>
    <row r="526" spans="1:8" ht="14.25" customHeight="1">
      <c r="A526" s="145"/>
      <c r="B526" s="112"/>
      <c r="C526" s="113"/>
      <c r="D526" s="114"/>
      <c r="E526" s="115"/>
      <c r="F526" s="171"/>
      <c r="G526" s="168"/>
      <c r="H526" s="164"/>
    </row>
    <row r="527" spans="1:8" ht="14.25" customHeight="1">
      <c r="A527" s="125"/>
      <c r="B527" s="116" t="s">
        <v>243</v>
      </c>
      <c r="C527" s="117"/>
      <c r="D527" s="114">
        <v>1</v>
      </c>
      <c r="E527" s="125" t="s">
        <v>9</v>
      </c>
      <c r="F527" s="165">
        <v>353460</v>
      </c>
      <c r="G527" s="174">
        <f>D527*F527</f>
        <v>353460</v>
      </c>
      <c r="H527" s="167" t="s">
        <v>281</v>
      </c>
    </row>
    <row r="528" spans="1:8" ht="14.25" customHeight="1">
      <c r="A528" s="131"/>
      <c r="B528" s="126"/>
      <c r="C528" s="127"/>
      <c r="D528" s="128"/>
      <c r="E528" s="129"/>
      <c r="F528" s="162"/>
      <c r="G528" s="168"/>
      <c r="H528" s="164"/>
    </row>
    <row r="529" spans="1:8" ht="14.25" customHeight="1">
      <c r="A529" s="131"/>
      <c r="B529" s="112"/>
      <c r="C529" s="113"/>
      <c r="D529" s="114"/>
      <c r="E529" s="115"/>
      <c r="F529" s="165"/>
      <c r="G529" s="166"/>
      <c r="H529" s="167"/>
    </row>
    <row r="530" spans="1:8" ht="14.25" customHeight="1">
      <c r="A530" s="145"/>
      <c r="B530" s="126"/>
      <c r="C530" s="127"/>
      <c r="D530" s="128"/>
      <c r="E530" s="129"/>
      <c r="F530" s="162"/>
      <c r="G530" s="168"/>
      <c r="H530" s="164"/>
    </row>
    <row r="531" spans="1:8" ht="14.25" customHeight="1">
      <c r="A531" s="125"/>
      <c r="B531" s="112"/>
      <c r="C531" s="113"/>
      <c r="D531" s="114"/>
      <c r="E531" s="115"/>
      <c r="F531" s="165"/>
      <c r="G531" s="166"/>
      <c r="H531" s="167"/>
    </row>
    <row r="532" spans="1:8" ht="14.25" customHeight="1">
      <c r="A532" s="145"/>
      <c r="B532" s="126"/>
      <c r="C532" s="127"/>
      <c r="D532" s="128"/>
      <c r="E532" s="129"/>
      <c r="F532" s="162"/>
      <c r="G532" s="168"/>
      <c r="H532" s="164"/>
    </row>
    <row r="533" spans="1:8" ht="14.25" customHeight="1">
      <c r="A533" s="125"/>
      <c r="B533" s="116"/>
      <c r="C533" s="116"/>
      <c r="D533" s="118"/>
      <c r="E533" s="119"/>
      <c r="F533" s="165"/>
      <c r="G533" s="166"/>
      <c r="H533" s="167"/>
    </row>
    <row r="534" spans="1:8" ht="14.25" customHeight="1">
      <c r="A534" s="131"/>
      <c r="B534" s="112"/>
      <c r="C534" s="113"/>
      <c r="D534" s="114"/>
      <c r="E534" s="115"/>
      <c r="F534" s="162"/>
      <c r="G534" s="168"/>
      <c r="H534" s="164"/>
    </row>
    <row r="535" spans="1:8" ht="14.25" customHeight="1">
      <c r="A535" s="131"/>
      <c r="B535" s="112"/>
      <c r="C535" s="113"/>
      <c r="D535" s="114"/>
      <c r="E535" s="115"/>
      <c r="F535" s="162"/>
      <c r="G535" s="166"/>
      <c r="H535" s="164"/>
    </row>
    <row r="536" spans="1:8" ht="14.25" customHeight="1">
      <c r="A536" s="145"/>
      <c r="B536" s="126"/>
      <c r="C536" s="127"/>
      <c r="D536" s="128"/>
      <c r="E536" s="129"/>
      <c r="F536" s="171"/>
      <c r="G536" s="173"/>
      <c r="H536" s="172"/>
    </row>
    <row r="537" spans="1:8" ht="14.25" customHeight="1">
      <c r="A537" s="125"/>
      <c r="B537" s="116"/>
      <c r="C537" s="117"/>
      <c r="D537" s="118"/>
      <c r="E537" s="119"/>
      <c r="F537" s="165"/>
      <c r="G537" s="166"/>
      <c r="H537" s="167"/>
    </row>
    <row r="538" spans="1:8" ht="14.25" customHeight="1">
      <c r="A538" s="131"/>
      <c r="B538" s="112"/>
      <c r="C538" s="113"/>
      <c r="D538" s="114"/>
      <c r="E538" s="115"/>
      <c r="F538" s="162"/>
      <c r="G538" s="168"/>
      <c r="H538" s="164"/>
    </row>
    <row r="539" spans="1:8" ht="14.25" customHeight="1">
      <c r="A539" s="125"/>
      <c r="B539" s="116"/>
      <c r="C539" s="117"/>
      <c r="D539" s="118"/>
      <c r="E539" s="119"/>
      <c r="F539" s="165"/>
      <c r="G539" s="166"/>
      <c r="H539" s="167"/>
    </row>
    <row r="540" spans="1:8" ht="14.25" customHeight="1">
      <c r="A540" s="131"/>
      <c r="B540" s="112"/>
      <c r="C540" s="113"/>
      <c r="D540" s="114"/>
      <c r="E540" s="115"/>
      <c r="F540" s="162"/>
      <c r="G540" s="168"/>
      <c r="H540" s="164"/>
    </row>
    <row r="541" spans="1:8" ht="14.25" customHeight="1">
      <c r="A541" s="131"/>
      <c r="B541" s="112"/>
      <c r="C541" s="113"/>
      <c r="D541" s="114"/>
      <c r="E541" s="115"/>
      <c r="F541" s="162"/>
      <c r="G541" s="166"/>
      <c r="H541" s="164"/>
    </row>
    <row r="542" spans="1:8" ht="14.25" customHeight="1">
      <c r="A542" s="145"/>
      <c r="B542" s="126"/>
      <c r="C542" s="127"/>
      <c r="D542" s="128"/>
      <c r="E542" s="129"/>
      <c r="F542" s="171"/>
      <c r="G542" s="173"/>
      <c r="H542" s="172"/>
    </row>
    <row r="543" spans="1:8" ht="14.25" customHeight="1">
      <c r="A543" s="125"/>
      <c r="B543" s="116" t="s">
        <v>244</v>
      </c>
      <c r="C543" s="117"/>
      <c r="D543" s="118"/>
      <c r="E543" s="119"/>
      <c r="F543" s="165"/>
      <c r="G543" s="166">
        <f>SUM(G514:G542)</f>
        <v>4268461</v>
      </c>
      <c r="H543" s="167"/>
    </row>
    <row r="544" spans="1:8" ht="14.25" customHeight="1">
      <c r="A544" s="131"/>
      <c r="B544" s="112"/>
      <c r="C544" s="113"/>
      <c r="D544" s="114"/>
      <c r="E544" s="115"/>
      <c r="F544" s="162"/>
      <c r="G544" s="168"/>
      <c r="H544" s="164"/>
    </row>
    <row r="545" spans="1:8" ht="14.25" customHeight="1">
      <c r="A545" s="125"/>
      <c r="B545" s="116"/>
      <c r="C545" s="117"/>
      <c r="D545" s="118"/>
      <c r="E545" s="119"/>
      <c r="F545" s="165"/>
      <c r="G545" s="166"/>
      <c r="H545" s="167"/>
    </row>
    <row r="546" spans="1:8" ht="14.25" customHeight="1"/>
    <row r="547" spans="1:8" ht="14.25" customHeight="1"/>
    <row r="548" spans="1:8" ht="14.25" customHeight="1"/>
    <row r="549" spans="1:8" ht="14.25" customHeight="1"/>
    <row r="550" spans="1:8" ht="14.25" customHeight="1"/>
    <row r="551" spans="1:8" ht="14.25" customHeight="1"/>
    <row r="552" spans="1:8" ht="14.25" customHeight="1"/>
    <row r="553" spans="1:8" ht="14.25" customHeight="1"/>
    <row r="554" spans="1:8" ht="14.25" customHeight="1"/>
    <row r="555" spans="1:8" ht="14.25" customHeight="1"/>
    <row r="556" spans="1:8" ht="14.25" customHeight="1"/>
    <row r="557" spans="1:8" ht="14.25" customHeight="1"/>
    <row r="558" spans="1:8" ht="14.25" customHeight="1"/>
    <row r="559" spans="1:8" ht="14.25" customHeight="1"/>
    <row r="560" spans="1:8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</sheetData>
  <phoneticPr fontId="5"/>
  <printOptions horizontalCentered="1" verticalCentered="1"/>
  <pageMargins left="0.39370078740157483" right="0.39370078740157483" top="0.98425196850393704" bottom="0.39370078740157483" header="0.43307086614173229" footer="0"/>
  <pageSetup paperSize="9" orientation="landscape" r:id="rId1"/>
  <headerFooter alignWithMargins="0">
    <oddFooter>&amp;R№&amp;P</oddFooter>
  </headerFooter>
  <rowBreaks count="15" manualBreakCount="15">
    <brk id="35" max="7" man="1"/>
    <brk id="69" max="7" man="1"/>
    <brk id="103" max="7" man="1"/>
    <brk id="137" max="7" man="1"/>
    <brk id="171" max="7" man="1"/>
    <brk id="205" max="7" man="1"/>
    <brk id="239" max="7" man="1"/>
    <brk id="273" max="7" man="1"/>
    <brk id="307" max="7" man="1"/>
    <brk id="341" max="7" man="1"/>
    <brk id="375" max="7" man="1"/>
    <brk id="409" max="7" man="1"/>
    <brk id="443" max="7" man="1"/>
    <brk id="477" max="7" man="1"/>
    <brk id="51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6"/>
  </sheetPr>
  <dimension ref="A1:O35"/>
  <sheetViews>
    <sheetView showZeros="0" zoomScale="70" zoomScaleNormal="70" workbookViewId="0">
      <selection activeCell="D21" sqref="D21"/>
    </sheetView>
  </sheetViews>
  <sheetFormatPr defaultColWidth="9" defaultRowHeight="13.5"/>
  <cols>
    <col min="1" max="1" width="6.25" style="8" customWidth="1"/>
    <col min="2" max="2" width="25.25" style="8" customWidth="1"/>
    <col min="3" max="3" width="26" style="8" customWidth="1"/>
    <col min="4" max="4" width="15.125" style="27" customWidth="1"/>
    <col min="5" max="5" width="6" style="16" customWidth="1"/>
    <col min="6" max="6" width="15.875" style="15" customWidth="1"/>
    <col min="7" max="7" width="20" style="91" customWidth="1"/>
    <col min="8" max="8" width="7" style="8" customWidth="1"/>
    <col min="9" max="9" width="8.25" style="10" customWidth="1"/>
    <col min="10" max="10" width="2.625" style="10" customWidth="1"/>
    <col min="11" max="11" width="6.75" style="10" customWidth="1"/>
    <col min="12" max="16384" width="9" style="10"/>
  </cols>
  <sheetData>
    <row r="1" spans="1:15" s="16" customFormat="1" ht="28.5" customHeight="1">
      <c r="A1" s="12" t="s">
        <v>1</v>
      </c>
      <c r="B1" s="12" t="s">
        <v>2</v>
      </c>
      <c r="C1" s="12" t="s">
        <v>3</v>
      </c>
      <c r="D1" s="13" t="s">
        <v>4</v>
      </c>
      <c r="E1" s="12" t="s">
        <v>5</v>
      </c>
      <c r="F1" s="14" t="s">
        <v>6</v>
      </c>
      <c r="G1" s="90" t="s">
        <v>7</v>
      </c>
      <c r="H1" s="244" t="s">
        <v>8</v>
      </c>
      <c r="I1" s="245"/>
      <c r="J1" s="245"/>
      <c r="K1" s="246"/>
    </row>
    <row r="2" spans="1:15" s="16" customFormat="1" ht="14.25" customHeight="1">
      <c r="A2" s="49"/>
      <c r="B2" s="54"/>
      <c r="C2" s="2"/>
      <c r="D2" s="52"/>
      <c r="E2" s="3"/>
      <c r="F2" s="177"/>
      <c r="G2" s="156"/>
      <c r="H2" s="178"/>
      <c r="I2" s="179"/>
      <c r="J2" s="180"/>
      <c r="K2" s="181"/>
    </row>
    <row r="3" spans="1:15" s="16" customFormat="1" ht="14.25" customHeight="1">
      <c r="A3" s="74" t="s">
        <v>16</v>
      </c>
      <c r="B3" s="54"/>
      <c r="C3" s="5"/>
      <c r="D3" s="53"/>
      <c r="E3" s="6"/>
      <c r="F3" s="182"/>
      <c r="G3" s="152"/>
      <c r="H3" s="251"/>
      <c r="I3" s="252"/>
      <c r="J3" s="252"/>
      <c r="K3" s="253"/>
    </row>
    <row r="4" spans="1:15" s="16" customFormat="1" ht="14.25" customHeight="1">
      <c r="A4" s="17"/>
      <c r="B4" s="17"/>
      <c r="C4" s="17"/>
      <c r="D4" s="18"/>
      <c r="E4" s="17"/>
      <c r="F4" s="183"/>
      <c r="G4" s="150"/>
      <c r="H4" s="184"/>
      <c r="I4" s="185"/>
      <c r="J4" s="185"/>
      <c r="K4" s="186"/>
    </row>
    <row r="5" spans="1:15" s="8" customFormat="1" ht="14.25" customHeight="1">
      <c r="A5" s="19" t="str">
        <f>鑑!A21</f>
        <v>Ⅰ</v>
      </c>
      <c r="B5" s="20"/>
      <c r="C5" s="20"/>
      <c r="D5" s="21"/>
      <c r="E5" s="22"/>
      <c r="F5" s="182"/>
      <c r="G5" s="152"/>
      <c r="H5" s="187"/>
      <c r="I5" s="188"/>
      <c r="J5" s="188"/>
      <c r="K5" s="189"/>
    </row>
    <row r="6" spans="1:15" s="8" customFormat="1" ht="14.25" customHeight="1">
      <c r="A6" s="24"/>
      <c r="B6" s="1"/>
      <c r="C6" s="2"/>
      <c r="D6" s="52"/>
      <c r="E6" s="3"/>
      <c r="F6" s="177"/>
      <c r="G6" s="156"/>
      <c r="H6" s="254"/>
      <c r="I6" s="255"/>
      <c r="J6" s="255"/>
      <c r="K6" s="256"/>
    </row>
    <row r="7" spans="1:15" s="8" customFormat="1" ht="14.25" customHeight="1">
      <c r="A7" s="19"/>
      <c r="B7" s="4"/>
      <c r="C7" s="5"/>
      <c r="D7" s="53"/>
      <c r="E7" s="6"/>
      <c r="F7" s="182"/>
      <c r="G7" s="152"/>
      <c r="H7" s="190"/>
      <c r="I7" s="191"/>
      <c r="J7" s="192"/>
      <c r="K7" s="193"/>
    </row>
    <row r="8" spans="1:15" s="8" customFormat="1" ht="14.25" customHeight="1">
      <c r="A8" s="82"/>
      <c r="B8" s="83"/>
      <c r="C8" s="80"/>
      <c r="D8" s="52"/>
      <c r="E8" s="3"/>
      <c r="F8" s="177"/>
      <c r="G8" s="194"/>
      <c r="H8" s="178"/>
      <c r="I8" s="185"/>
      <c r="J8" s="185"/>
      <c r="K8" s="195"/>
    </row>
    <row r="9" spans="1:15" s="8" customFormat="1" ht="14.25" customHeight="1">
      <c r="A9" s="19"/>
      <c r="B9" s="4"/>
      <c r="C9" s="20"/>
      <c r="D9" s="11"/>
      <c r="E9" s="6"/>
      <c r="F9" s="182"/>
      <c r="G9" s="152"/>
      <c r="H9" s="190"/>
      <c r="I9" s="188"/>
      <c r="J9" s="188"/>
      <c r="K9" s="196"/>
    </row>
    <row r="10" spans="1:15" s="8" customFormat="1" ht="14.25" customHeight="1">
      <c r="A10" s="49"/>
      <c r="B10" s="7"/>
      <c r="C10" s="54"/>
      <c r="D10" s="52"/>
      <c r="E10" s="3"/>
      <c r="F10" s="177"/>
      <c r="G10" s="194"/>
      <c r="H10" s="178"/>
      <c r="I10" s="185"/>
      <c r="J10" s="185"/>
      <c r="K10" s="195"/>
      <c r="L10" s="88"/>
      <c r="M10" s="92"/>
      <c r="N10" s="92"/>
      <c r="O10" s="89"/>
    </row>
    <row r="11" spans="1:15" s="8" customFormat="1" ht="14.25" customHeight="1">
      <c r="A11" s="49"/>
      <c r="B11" s="7"/>
      <c r="C11" s="54"/>
      <c r="D11" s="52"/>
      <c r="E11" s="3"/>
      <c r="F11" s="197"/>
      <c r="G11" s="154"/>
      <c r="H11" s="190"/>
      <c r="I11" s="198"/>
      <c r="J11" s="198"/>
      <c r="K11" s="199"/>
      <c r="L11" s="88"/>
      <c r="M11" s="92"/>
      <c r="N11" s="92"/>
      <c r="O11" s="89"/>
    </row>
    <row r="12" spans="1:15" s="8" customFormat="1" ht="14.25" customHeight="1">
      <c r="A12" s="82"/>
      <c r="B12" s="80"/>
      <c r="C12" s="83"/>
      <c r="D12" s="96"/>
      <c r="E12" s="81"/>
      <c r="F12" s="200"/>
      <c r="G12" s="194"/>
      <c r="H12" s="178"/>
      <c r="I12" s="201"/>
      <c r="J12" s="201"/>
      <c r="K12" s="202"/>
      <c r="L12" s="88"/>
      <c r="M12" s="92"/>
      <c r="N12" s="92"/>
      <c r="O12" s="89"/>
    </row>
    <row r="13" spans="1:15" s="8" customFormat="1" ht="14.25" customHeight="1">
      <c r="A13" s="19"/>
      <c r="B13" s="4"/>
      <c r="C13" s="20"/>
      <c r="D13" s="11"/>
      <c r="E13" s="6"/>
      <c r="F13" s="182"/>
      <c r="G13" s="152"/>
      <c r="H13" s="190"/>
      <c r="I13" s="188"/>
      <c r="J13" s="188"/>
      <c r="K13" s="196"/>
      <c r="L13" s="88"/>
      <c r="M13" s="92"/>
      <c r="N13" s="92"/>
      <c r="O13" s="89"/>
    </row>
    <row r="14" spans="1:15" s="8" customFormat="1" ht="14.25" customHeight="1">
      <c r="A14" s="82"/>
      <c r="B14" s="80"/>
      <c r="C14" s="79"/>
      <c r="D14" s="99"/>
      <c r="E14" s="81"/>
      <c r="F14" s="203"/>
      <c r="G14" s="158"/>
      <c r="H14" s="204"/>
      <c r="I14" s="205"/>
      <c r="J14" s="206"/>
      <c r="K14" s="207"/>
    </row>
    <row r="15" spans="1:15" s="8" customFormat="1" ht="14.25" customHeight="1">
      <c r="A15" s="19"/>
      <c r="B15" s="4"/>
      <c r="C15" s="26"/>
      <c r="D15" s="11"/>
      <c r="E15" s="6"/>
      <c r="F15" s="208"/>
      <c r="G15" s="152"/>
      <c r="H15" s="190"/>
      <c r="I15" s="209"/>
      <c r="J15" s="210"/>
      <c r="K15" s="211"/>
    </row>
    <row r="16" spans="1:15" s="8" customFormat="1" ht="14.25" customHeight="1">
      <c r="A16" s="49"/>
      <c r="B16" s="54"/>
      <c r="C16" s="54"/>
      <c r="D16" s="52"/>
      <c r="E16" s="3"/>
      <c r="F16" s="197"/>
      <c r="G16" s="212"/>
      <c r="H16" s="213"/>
      <c r="I16" s="214"/>
      <c r="J16" s="215"/>
      <c r="K16" s="216"/>
    </row>
    <row r="17" spans="1:11" s="8" customFormat="1" ht="14.25" customHeight="1">
      <c r="A17" s="26"/>
      <c r="B17" s="50"/>
      <c r="C17" s="26"/>
      <c r="D17" s="53"/>
      <c r="E17" s="6"/>
      <c r="F17" s="182"/>
      <c r="G17" s="217"/>
      <c r="H17" s="218"/>
      <c r="I17" s="210"/>
      <c r="J17" s="219"/>
      <c r="K17" s="220"/>
    </row>
    <row r="18" spans="1:11" s="8" customFormat="1" ht="14.25" customHeight="1">
      <c r="A18" s="82"/>
      <c r="B18" s="83"/>
      <c r="C18" s="83"/>
      <c r="D18" s="52"/>
      <c r="E18" s="3"/>
      <c r="F18" s="203"/>
      <c r="G18" s="158"/>
      <c r="H18" s="213"/>
      <c r="I18" s="214"/>
      <c r="J18" s="221"/>
      <c r="K18" s="222"/>
    </row>
    <row r="19" spans="1:11" s="8" customFormat="1" ht="14.25" customHeight="1">
      <c r="A19" s="26"/>
      <c r="B19" s="26"/>
      <c r="C19" s="26"/>
      <c r="D19" s="53"/>
      <c r="E19" s="6"/>
      <c r="F19" s="208"/>
      <c r="G19" s="152"/>
      <c r="H19" s="218"/>
      <c r="I19" s="209"/>
      <c r="J19" s="210"/>
      <c r="K19" s="211"/>
    </row>
    <row r="20" spans="1:11" s="8" customFormat="1" ht="14.25" customHeight="1">
      <c r="A20" s="82"/>
      <c r="B20" s="83"/>
      <c r="C20" s="83"/>
      <c r="D20" s="52"/>
      <c r="E20" s="3"/>
      <c r="F20" s="200"/>
      <c r="G20" s="158"/>
      <c r="H20" s="223"/>
      <c r="I20" s="224"/>
      <c r="J20" s="225"/>
      <c r="K20" s="226"/>
    </row>
    <row r="21" spans="1:11" s="8" customFormat="1" ht="14.25" customHeight="1">
      <c r="A21" s="19"/>
      <c r="B21" s="26" t="s">
        <v>28</v>
      </c>
      <c r="C21" s="26"/>
      <c r="D21" s="53"/>
      <c r="E21" s="6"/>
      <c r="F21" s="182"/>
      <c r="G21" s="152"/>
      <c r="H21" s="218"/>
      <c r="I21" s="209"/>
      <c r="J21" s="210"/>
      <c r="K21" s="211"/>
    </row>
    <row r="22" spans="1:11" s="8" customFormat="1" ht="14.25" customHeight="1">
      <c r="A22" s="82"/>
      <c r="B22" s="83"/>
      <c r="C22" s="83"/>
      <c r="D22" s="52"/>
      <c r="E22" s="3"/>
      <c r="F22" s="203"/>
      <c r="G22" s="158"/>
      <c r="H22" s="257" t="s">
        <v>30</v>
      </c>
      <c r="I22" s="258"/>
      <c r="J22" s="258"/>
      <c r="K22" s="259"/>
    </row>
    <row r="23" spans="1:11" s="8" customFormat="1" ht="14.25" customHeight="1">
      <c r="A23" s="19"/>
      <c r="B23" s="26" t="s">
        <v>22</v>
      </c>
      <c r="C23" s="26"/>
      <c r="D23" s="53">
        <v>1</v>
      </c>
      <c r="E23" s="6" t="s">
        <v>12</v>
      </c>
      <c r="F23" s="208"/>
      <c r="G23" s="152" t="e">
        <f>SUM(#REF!)</f>
        <v>#REF!</v>
      </c>
      <c r="H23" s="218"/>
      <c r="I23" s="209"/>
      <c r="J23" s="210"/>
      <c r="K23" s="211"/>
    </row>
    <row r="24" spans="1:11" s="8" customFormat="1" ht="14.25" customHeight="1">
      <c r="A24" s="82"/>
      <c r="B24" s="83"/>
      <c r="C24" s="83"/>
      <c r="D24" s="52"/>
      <c r="E24" s="3"/>
      <c r="F24" s="203"/>
      <c r="G24" s="158"/>
      <c r="H24" s="223"/>
      <c r="I24" s="224"/>
      <c r="J24" s="247"/>
      <c r="K24" s="248"/>
    </row>
    <row r="25" spans="1:11" s="8" customFormat="1" ht="14.25" customHeight="1">
      <c r="A25" s="19"/>
      <c r="B25" s="50" t="s">
        <v>29</v>
      </c>
      <c r="C25" s="26"/>
      <c r="D25" s="53"/>
      <c r="E25" s="6"/>
      <c r="F25" s="208"/>
      <c r="G25" s="152" t="e">
        <f>SUM(G23)</f>
        <v>#REF!</v>
      </c>
      <c r="H25" s="218"/>
      <c r="I25" s="209"/>
      <c r="J25" s="210"/>
      <c r="K25" s="211"/>
    </row>
    <row r="26" spans="1:11" s="8" customFormat="1" ht="14.25" customHeight="1">
      <c r="A26" s="24"/>
      <c r="B26" s="83"/>
      <c r="C26" s="83"/>
      <c r="D26" s="84"/>
      <c r="E26" s="85"/>
      <c r="F26" s="200"/>
      <c r="G26" s="158"/>
      <c r="H26" s="227"/>
      <c r="I26" s="228"/>
      <c r="J26" s="247"/>
      <c r="K26" s="248"/>
    </row>
    <row r="27" spans="1:11" s="8" customFormat="1" ht="14.25" customHeight="1">
      <c r="A27" s="19"/>
      <c r="B27" s="19" t="s">
        <v>23</v>
      </c>
      <c r="C27" s="47"/>
      <c r="D27" s="51"/>
      <c r="E27" s="48"/>
      <c r="F27" s="182"/>
      <c r="G27" s="152" t="e">
        <f>SUM(G17+G25)</f>
        <v>#REF!</v>
      </c>
      <c r="H27" s="218"/>
      <c r="I27" s="209"/>
      <c r="J27" s="210"/>
      <c r="K27" s="211"/>
    </row>
    <row r="28" spans="1:11" s="8" customFormat="1" ht="14.25" customHeight="1">
      <c r="A28" s="82"/>
      <c r="B28" s="80"/>
      <c r="C28" s="79"/>
      <c r="D28" s="99"/>
      <c r="E28" s="81"/>
      <c r="F28" s="203"/>
      <c r="G28" s="158"/>
      <c r="H28" s="223"/>
      <c r="I28" s="205"/>
      <c r="J28" s="206"/>
      <c r="K28" s="207"/>
    </row>
    <row r="29" spans="1:11" s="8" customFormat="1" ht="14.25" customHeight="1">
      <c r="A29" s="19"/>
      <c r="B29" s="4"/>
      <c r="C29" s="26"/>
      <c r="D29" s="53"/>
      <c r="E29" s="6"/>
      <c r="F29" s="208"/>
      <c r="G29" s="152"/>
      <c r="H29" s="218"/>
      <c r="I29" s="209"/>
      <c r="J29" s="210"/>
      <c r="K29" s="211"/>
    </row>
    <row r="30" spans="1:11" s="8" customFormat="1" ht="14.25" customHeight="1">
      <c r="A30" s="82"/>
      <c r="B30" s="80"/>
      <c r="C30" s="79"/>
      <c r="D30" s="99"/>
      <c r="E30" s="81"/>
      <c r="F30" s="203"/>
      <c r="G30" s="158"/>
      <c r="H30" s="223"/>
      <c r="I30" s="205"/>
      <c r="J30" s="206"/>
      <c r="K30" s="207"/>
    </row>
    <row r="31" spans="1:11" s="8" customFormat="1" ht="14.25" customHeight="1">
      <c r="A31" s="19"/>
      <c r="B31" s="4"/>
      <c r="C31" s="26"/>
      <c r="D31" s="53"/>
      <c r="E31" s="6"/>
      <c r="F31" s="208"/>
      <c r="G31" s="152"/>
      <c r="H31" s="218"/>
      <c r="I31" s="209"/>
      <c r="J31" s="210"/>
      <c r="K31" s="211"/>
    </row>
    <row r="32" spans="1:11" s="8" customFormat="1" ht="14.25" customHeight="1">
      <c r="A32" s="24"/>
      <c r="B32" s="1"/>
      <c r="C32" s="35"/>
      <c r="D32" s="52"/>
      <c r="E32" s="3"/>
      <c r="F32" s="229"/>
      <c r="G32" s="156"/>
      <c r="H32" s="227"/>
      <c r="I32" s="228"/>
      <c r="J32" s="247"/>
      <c r="K32" s="248"/>
    </row>
    <row r="33" spans="1:11" s="8" customFormat="1" ht="14.25" customHeight="1">
      <c r="A33" s="19"/>
      <c r="B33" s="4"/>
      <c r="C33" s="26"/>
      <c r="D33" s="53"/>
      <c r="E33" s="6"/>
      <c r="F33" s="208"/>
      <c r="G33" s="152"/>
      <c r="H33" s="218"/>
      <c r="I33" s="209"/>
      <c r="J33" s="210"/>
      <c r="K33" s="211"/>
    </row>
    <row r="34" spans="1:11" s="8" customFormat="1" ht="14.25" customHeight="1">
      <c r="A34" s="24"/>
      <c r="B34" s="35"/>
      <c r="C34" s="35"/>
      <c r="D34" s="44"/>
      <c r="E34" s="45"/>
      <c r="F34" s="177"/>
      <c r="G34" s="156"/>
      <c r="H34" s="230"/>
      <c r="I34" s="231"/>
      <c r="J34" s="231"/>
      <c r="K34" s="232"/>
    </row>
    <row r="35" spans="1:11" s="8" customFormat="1" ht="14.25" customHeight="1">
      <c r="A35" s="19"/>
      <c r="B35" s="19"/>
      <c r="C35" s="47"/>
      <c r="D35" s="51"/>
      <c r="E35" s="48"/>
      <c r="F35" s="182"/>
      <c r="G35" s="152"/>
      <c r="H35" s="249"/>
      <c r="I35" s="250"/>
      <c r="J35" s="233"/>
      <c r="K35" s="234"/>
    </row>
  </sheetData>
  <mergeCells count="8">
    <mergeCell ref="H1:K1"/>
    <mergeCell ref="J24:K24"/>
    <mergeCell ref="H35:I35"/>
    <mergeCell ref="H3:K3"/>
    <mergeCell ref="H6:K6"/>
    <mergeCell ref="J26:K26"/>
    <mergeCell ref="J32:K32"/>
    <mergeCell ref="H22:K22"/>
  </mergeCells>
  <phoneticPr fontId="2"/>
  <printOptions horizontalCentered="1" verticalCentered="1"/>
  <pageMargins left="0.39370078740157483" right="0.39370078740157483" top="0.98425196850393704" bottom="0.39370078740157483" header="0.59055118110236227" footer="0"/>
  <pageSetup paperSize="9" orientation="landscape" r:id="rId1"/>
  <headerFooter alignWithMargins="0">
    <oddFooter>&amp;R№&amp;P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表</vt:lpstr>
      <vt:lpstr>鑑</vt:lpstr>
      <vt:lpstr>Ⅰ</vt:lpstr>
      <vt:lpstr>共通費</vt:lpstr>
      <vt:lpstr>Ⅰ!Print_Area</vt:lpstr>
      <vt:lpstr>鑑!Print_Area</vt:lpstr>
      <vt:lpstr>共通費!Print_Area</vt:lpstr>
      <vt:lpstr>表!Print_Area</vt:lpstr>
      <vt:lpstr>Ⅰ!Print_Titles</vt:lpstr>
      <vt:lpstr>鑑!Print_Titles</vt:lpstr>
      <vt:lpstr>共通費!Print_Titles</vt:lpstr>
    </vt:vector>
  </TitlesOfParts>
  <Company>ふかさわ企画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DOSV</dc:creator>
  <cp:lastModifiedBy>中尾 駿佑</cp:lastModifiedBy>
  <cp:lastPrinted>2026-08-03T02:06:43Z</cp:lastPrinted>
  <dcterms:created xsi:type="dcterms:W3CDTF">1999-03-02T06:39:38Z</dcterms:created>
  <dcterms:modified xsi:type="dcterms:W3CDTF">2026-08-25T00:53:37Z</dcterms:modified>
</cp:coreProperties>
</file>