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file01\共有フォルダ\ZZZ-全庁共有\120_総務管理課\30_管財担当\☆【設計図書データ】（指名業者送付用データ）\令和8年度\一般競争入札\第３回目（20260925）工事２件\初狩保育所等電気・空調設備工事\"/>
    </mc:Choice>
  </mc:AlternateContent>
  <bookViews>
    <workbookView xWindow="0" yWindow="0" windowWidth="28800" windowHeight="12210" tabRatio="671"/>
  </bookViews>
  <sheets>
    <sheet name="表" sheetId="4" r:id="rId1"/>
    <sheet name="鑑" sheetId="36" r:id="rId2"/>
    <sheet name="Ⅲ" sheetId="149" r:id="rId3"/>
    <sheet name="Ⅳ" sheetId="150" r:id="rId4"/>
    <sheet name="共通費" sheetId="8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BAN1">#REF!</definedName>
    <definedName name="_BAN1">#REF!</definedName>
    <definedName name="BAN">#REF!</definedName>
    <definedName name="D">#REF!</definedName>
    <definedName name="_xlnm.Print_Area" localSheetId="2">Ⅲ!$A$1:$L$545</definedName>
    <definedName name="_xlnm.Print_Area" localSheetId="3">Ⅳ!$A:$H</definedName>
    <definedName name="_xlnm.Print_Area" localSheetId="1">鑑!$A$1:$H$69</definedName>
    <definedName name="_xlnm.Print_Area" localSheetId="4">共通費!$A$1:$K$35</definedName>
    <definedName name="_xlnm.Print_Area" localSheetId="0">表!$A$1:$I$16</definedName>
    <definedName name="_xlnm.Print_Titles" localSheetId="2">Ⅲ!$1:$1</definedName>
    <definedName name="_xlnm.Print_Titles" localSheetId="3">Ⅳ!$1:$1</definedName>
    <definedName name="_xlnm.Print_Titles" localSheetId="1">鑑!$1:$1</definedName>
    <definedName name="_xlnm.Print_Titles" localSheetId="4">共通費!$1:$1</definedName>
    <definedName name="ガラス工">[1]労務費!#REF!</definedName>
    <definedName name="その他_ｺﾝｸﾘｰﾄ">'[2]単価（積算数量調書貼付用）'!$H$157</definedName>
    <definedName name="その他_モルタル">'[3]単価（積算数量調書貼付用）'!$H$159</definedName>
    <definedName name="その他_機器搬入_機器搬出_はつり">'[3]単価（積算数量調書貼付用）'!$H$153</definedName>
    <definedName name="その他_型枠">'[3]単価（積算数量調書貼付用）'!$H$160</definedName>
    <definedName name="その他_砂利">'[3]単価（積算数量調書貼付用）'!$H$156</definedName>
    <definedName name="その他_鉄筋">'[3]単価（積算数量調書貼付用）'!$H$158</definedName>
    <definedName name="その他_土工">'[2]単価（積算数量調書貼付用）'!$H$155</definedName>
    <definedName name="その他_配管付属品_衛生機器_桝_インバート_足かけ">'[2]単価（積算数量調書貼付用）'!$H$150</definedName>
    <definedName name="ﾎﾞｲﾄﾞｽﾘｰﾌﾞ150φ">[1]ポール基礎!$V$17</definedName>
    <definedName name="運搬機械">[3]No1!$I$86</definedName>
    <definedName name="基準塗装費">[1]塗装費１!$M$21</definedName>
    <definedName name="機械運搬費">[4]労務費!$E$133</definedName>
    <definedName name="機械損料トラック2">[3]労務費!$E$107</definedName>
    <definedName name="機器搬入基準単価">[1]No1!#REF!</definedName>
    <definedName name="件名">[5]拾い表!$E$1</definedName>
    <definedName name="件名2">#REF!</definedName>
    <definedName name="建設省建築工事積算基準">[1]労務費!#REF!</definedName>
    <definedName name="建築ブロック工">[1]労務費!#REF!</definedName>
    <definedName name="工事名">[6]表紙!$E$7</definedName>
    <definedName name="根切_0.13">[4]No2!$I$10</definedName>
    <definedName name="根切_0.28">[4]No2!$I$14</definedName>
    <definedName name="根切_0.45">[4]No2!$I$18</definedName>
    <definedName name="週休2日制">[7]労務費!$J$7:$J$9</definedName>
    <definedName name="商品C">#REF!</definedName>
    <definedName name="商品C1">#REF!</definedName>
    <definedName name="商品C2">#REF!</definedName>
    <definedName name="商品C3">#REF!</definedName>
    <definedName name="商品C4">#REF!</definedName>
    <definedName name="商品N">#REF!</definedName>
    <definedName name="商品N1">#REF!</definedName>
    <definedName name="商品N2">#REF!</definedName>
    <definedName name="商品N3">#REF!</definedName>
    <definedName name="商品N4">#REF!</definedName>
    <definedName name="商品R">#REF!</definedName>
    <definedName name="数量">#REF!</definedName>
    <definedName name="請求先C">#REF!</definedName>
    <definedName name="積算基準年度">[1]労務費!#REF!</definedName>
    <definedName name="設備機械工">[1]労務費!#REF!</definedName>
    <definedName name="前回請求先C">#REF!</definedName>
    <definedName name="前回入金額">#REF!</definedName>
    <definedName name="前回入金元R">#REF!</definedName>
    <definedName name="前回入金日">#REF!</definedName>
    <definedName name="前回売上額">#REF!</definedName>
    <definedName name="前回売上先R">#REF!</definedName>
    <definedName name="前回売上日">#REF!</definedName>
    <definedName name="単価">#REF!</definedName>
    <definedName name="単価1">#REF!</definedName>
    <definedName name="単価2">#REF!</definedName>
    <definedName name="単価3">#REF!</definedName>
    <definedName name="単価4">#REF!</definedName>
    <definedName name="賃料16t">[3]労務費!$E$113</definedName>
    <definedName name="鉄骨重量">[1]No2!#REF!</definedName>
    <definedName name="伝票No">#REF!</definedName>
    <definedName name="電工費">[6]種目!$Q$2</definedName>
    <definedName name="特殊作業員">[1]労務費!$E$4</definedName>
    <definedName name="読込商品C">#REF!</definedName>
    <definedName name="読込商品N">#REF!</definedName>
    <definedName name="読込数量">#REF!</definedName>
    <definedName name="読込単価">#REF!</definedName>
    <definedName name="読込伝票No">#REF!</definedName>
    <definedName name="読込入金No">#REF!</definedName>
    <definedName name="読込入金額">#REF!</definedName>
    <definedName name="読込入金元C">#REF!</definedName>
    <definedName name="読込入金日">#REF!</definedName>
    <definedName name="読込入台帳">#REF!</definedName>
    <definedName name="読込入備考">#REF!</definedName>
    <definedName name="読込売上先C">#REF!</definedName>
    <definedName name="読込売上日">#REF!</definedName>
    <definedName name="読込売台帳">#REF!</definedName>
    <definedName name="読込売備考">#REF!</definedName>
    <definedName name="入モード">#REF!</definedName>
    <definedName name="入金No">#REF!</definedName>
    <definedName name="入金クリア">#REF!,#REF!,#REF!,#REF!,#REF!,#REF!,#REF!,#REF!,#REF!,#REF!</definedName>
    <definedName name="入金額">#REF!</definedName>
    <definedName name="入金元C">#REF!</definedName>
    <definedName name="入金元R">#REF!</definedName>
    <definedName name="入金日">#REF!</definedName>
    <definedName name="入台帳転記">#REF!</definedName>
    <definedName name="入入力範囲">#REF!</definedName>
    <definedName name="入備考">#REF!</definedName>
    <definedName name="年度">[1]労務費!$C$2</definedName>
    <definedName name="売モード">#REF!</definedName>
    <definedName name="売上クリア">#REF!,#REF!,#REF!,#REF!,#REF!,#REF!,#REF!</definedName>
    <definedName name="売上金額">#REF!</definedName>
    <definedName name="売上先C">#REF!</definedName>
    <definedName name="売上先R">#REF!</definedName>
    <definedName name="売上日">#REF!</definedName>
    <definedName name="売台帳転記">#REF!</definedName>
    <definedName name="売入力範囲">#REF!</definedName>
    <definedName name="売備考">#REF!</definedName>
    <definedName name="表コンクリート">[1]No1!$B$7</definedName>
    <definedName name="表その他">[1]No1!$B$59</definedName>
    <definedName name="普通作業員">[1]労務費!$E$5</definedName>
    <definedName name="埋戻し_0.13">[4]No2!$I$27</definedName>
    <definedName name="埋戻し_0.28">[4]No2!$I$32</definedName>
    <definedName name="埋戻し_0.45">[4]No2!$I$37</definedName>
    <definedName name="連続">#REF!</definedName>
    <definedName name="労務費">[3]労務費!$B$5:$F$160</definedName>
    <definedName name="労務費2">[8]労務費!$B$5:$F$160</definedName>
    <definedName name="労務費掛率">[1]労務費!$N$3</definedName>
  </definedNames>
  <calcPr calcId="162913" calcMode="manual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50" l="1"/>
  <c r="F191" i="150"/>
  <c r="G185" i="150"/>
  <c r="G187" i="150"/>
  <c r="G101" i="150" l="1"/>
  <c r="F15" i="86" l="1"/>
  <c r="G365" i="150" l="1"/>
  <c r="G363" i="150"/>
  <c r="G361" i="150"/>
  <c r="G359" i="150"/>
  <c r="G357" i="150"/>
  <c r="G355" i="150"/>
  <c r="G353" i="150"/>
  <c r="G351" i="150"/>
  <c r="G349" i="150"/>
  <c r="G347" i="150"/>
  <c r="G345" i="150"/>
  <c r="G343" i="150"/>
  <c r="G341" i="150"/>
  <c r="G339" i="150"/>
  <c r="G337" i="150"/>
  <c r="G335" i="150"/>
  <c r="G333" i="150"/>
  <c r="G331" i="150"/>
  <c r="G329" i="150"/>
  <c r="G327" i="150"/>
  <c r="G325" i="150"/>
  <c r="G323" i="150"/>
  <c r="G321" i="150"/>
  <c r="G319" i="150"/>
  <c r="G317" i="150"/>
  <c r="G315" i="150"/>
  <c r="G313" i="150"/>
  <c r="G311" i="150"/>
  <c r="G309" i="150"/>
  <c r="G307" i="150"/>
  <c r="G305" i="150"/>
  <c r="G303" i="150"/>
  <c r="G301" i="150"/>
  <c r="G299" i="150"/>
  <c r="G297" i="150"/>
  <c r="G295" i="150"/>
  <c r="G293" i="150"/>
  <c r="G291" i="150"/>
  <c r="G289" i="150"/>
  <c r="G287" i="150"/>
  <c r="G285" i="150"/>
  <c r="G283" i="150"/>
  <c r="G281" i="150"/>
  <c r="G279" i="150"/>
  <c r="G277" i="150"/>
  <c r="G239" i="150"/>
  <c r="G237" i="150"/>
  <c r="G235" i="150"/>
  <c r="G233" i="150"/>
  <c r="G231" i="150"/>
  <c r="G229" i="150"/>
  <c r="G227" i="150"/>
  <c r="G225" i="150"/>
  <c r="G223" i="150"/>
  <c r="G221" i="150"/>
  <c r="G219" i="150"/>
  <c r="G217" i="150"/>
  <c r="G215" i="150"/>
  <c r="G213" i="150"/>
  <c r="G211" i="150"/>
  <c r="G209" i="150"/>
  <c r="G191" i="150"/>
  <c r="G189" i="150"/>
  <c r="G183" i="150"/>
  <c r="G181" i="150"/>
  <c r="G179" i="150"/>
  <c r="G177" i="150"/>
  <c r="G175" i="150"/>
  <c r="G173" i="150"/>
  <c r="G171" i="150"/>
  <c r="G169" i="150"/>
  <c r="G167" i="150"/>
  <c r="G165" i="150"/>
  <c r="G163" i="150"/>
  <c r="G161" i="150"/>
  <c r="G159" i="150"/>
  <c r="G157" i="150"/>
  <c r="G155" i="150"/>
  <c r="G153" i="150"/>
  <c r="G151" i="150"/>
  <c r="G149" i="150"/>
  <c r="G147" i="150"/>
  <c r="G145" i="150"/>
  <c r="G143" i="150"/>
  <c r="G141" i="150"/>
  <c r="G103" i="150"/>
  <c r="G99" i="150"/>
  <c r="G97" i="150"/>
  <c r="G95" i="150"/>
  <c r="G93" i="150"/>
  <c r="G91" i="150"/>
  <c r="G89" i="150"/>
  <c r="G87" i="150"/>
  <c r="G85" i="150"/>
  <c r="G83" i="150"/>
  <c r="G81" i="150"/>
  <c r="G79" i="150"/>
  <c r="G77" i="150"/>
  <c r="G75" i="150"/>
  <c r="G375" i="150" l="1"/>
  <c r="G45" i="150" s="1"/>
  <c r="G273" i="150"/>
  <c r="G43" i="150" s="1"/>
  <c r="G205" i="150"/>
  <c r="G41" i="150" s="1"/>
  <c r="G137" i="150"/>
  <c r="G39" i="150" s="1"/>
  <c r="G5" i="150" l="1"/>
  <c r="H535" i="149"/>
  <c r="H533" i="149"/>
  <c r="H531" i="149"/>
  <c r="H529" i="149"/>
  <c r="H527" i="149"/>
  <c r="H525" i="149"/>
  <c r="H523" i="149"/>
  <c r="H521" i="149"/>
  <c r="H519" i="149"/>
  <c r="H517" i="149"/>
  <c r="H515" i="149"/>
  <c r="H495" i="149"/>
  <c r="H493" i="149"/>
  <c r="H491" i="149"/>
  <c r="H489" i="149"/>
  <c r="H487" i="149"/>
  <c r="H485" i="149"/>
  <c r="H483" i="149"/>
  <c r="H481" i="149"/>
  <c r="H459" i="149"/>
  <c r="H457" i="149"/>
  <c r="H455" i="149"/>
  <c r="H453" i="149"/>
  <c r="H451" i="149"/>
  <c r="H449" i="149"/>
  <c r="H447" i="149"/>
  <c r="H427" i="149"/>
  <c r="H425" i="149"/>
  <c r="H423" i="149"/>
  <c r="H421" i="149"/>
  <c r="H419" i="149"/>
  <c r="H417" i="149"/>
  <c r="H415" i="149"/>
  <c r="H413" i="149"/>
  <c r="H399" i="149"/>
  <c r="H397" i="149"/>
  <c r="H395" i="149"/>
  <c r="H393" i="149"/>
  <c r="H391" i="149"/>
  <c r="H389" i="149"/>
  <c r="H387" i="149"/>
  <c r="H385" i="149"/>
  <c r="H383" i="149"/>
  <c r="H381" i="149"/>
  <c r="H379" i="149"/>
  <c r="H359" i="149"/>
  <c r="H357" i="149"/>
  <c r="H355" i="149"/>
  <c r="H353" i="149"/>
  <c r="H351" i="149"/>
  <c r="H349" i="149"/>
  <c r="H347" i="149"/>
  <c r="H345" i="149"/>
  <c r="H335" i="149"/>
  <c r="H333" i="149"/>
  <c r="H331" i="149"/>
  <c r="H329" i="149"/>
  <c r="H327" i="149"/>
  <c r="H325" i="149"/>
  <c r="H323" i="149"/>
  <c r="H321" i="149"/>
  <c r="H319" i="149"/>
  <c r="H317" i="149"/>
  <c r="H315" i="149"/>
  <c r="H313" i="149"/>
  <c r="H311" i="149"/>
  <c r="H279" i="149"/>
  <c r="H277" i="149"/>
  <c r="H275" i="149"/>
  <c r="H273" i="149"/>
  <c r="H271" i="149"/>
  <c r="H269" i="149"/>
  <c r="H267" i="149"/>
  <c r="H265" i="149"/>
  <c r="H263" i="149"/>
  <c r="H261" i="149"/>
  <c r="H259" i="149"/>
  <c r="H257" i="149"/>
  <c r="H255" i="149"/>
  <c r="H253" i="149"/>
  <c r="H251" i="149"/>
  <c r="H249" i="149"/>
  <c r="H247" i="149"/>
  <c r="H245" i="149"/>
  <c r="H243" i="149"/>
  <c r="H219" i="149"/>
  <c r="H217" i="149"/>
  <c r="H215" i="149"/>
  <c r="H213" i="149"/>
  <c r="H211" i="149"/>
  <c r="H209" i="149"/>
  <c r="H207" i="149"/>
  <c r="H205" i="149"/>
  <c r="H203" i="149"/>
  <c r="H201" i="149"/>
  <c r="H199" i="149"/>
  <c r="H197" i="149"/>
  <c r="H195" i="149"/>
  <c r="H193" i="149"/>
  <c r="H191" i="149"/>
  <c r="H189" i="149"/>
  <c r="H187" i="149"/>
  <c r="H185" i="149"/>
  <c r="H183" i="149"/>
  <c r="H181" i="149"/>
  <c r="H179" i="149"/>
  <c r="H177" i="149"/>
  <c r="H175" i="149"/>
  <c r="H173" i="149"/>
  <c r="H171" i="149"/>
  <c r="H169" i="149"/>
  <c r="H167" i="149"/>
  <c r="H165" i="149"/>
  <c r="H163" i="149"/>
  <c r="H161" i="149"/>
  <c r="H159" i="149"/>
  <c r="H157" i="149"/>
  <c r="H155" i="149"/>
  <c r="H153" i="149"/>
  <c r="H151" i="149"/>
  <c r="H149" i="149"/>
  <c r="H147" i="149"/>
  <c r="H145" i="149"/>
  <c r="H143" i="149"/>
  <c r="H141" i="149"/>
  <c r="H121" i="149"/>
  <c r="H119" i="149"/>
  <c r="H117" i="149"/>
  <c r="H115" i="149"/>
  <c r="H113" i="149"/>
  <c r="H111" i="149"/>
  <c r="H109" i="149"/>
  <c r="H107" i="149"/>
  <c r="H105" i="149"/>
  <c r="H103" i="149"/>
  <c r="H101" i="149"/>
  <c r="H99" i="149"/>
  <c r="H97" i="149"/>
  <c r="H95" i="149"/>
  <c r="H93" i="149"/>
  <c r="H91" i="149"/>
  <c r="H89" i="149"/>
  <c r="H87" i="149"/>
  <c r="H85" i="149"/>
  <c r="H83" i="149"/>
  <c r="H81" i="149"/>
  <c r="H79" i="149"/>
  <c r="H77" i="149"/>
  <c r="H75" i="149"/>
  <c r="H73" i="149"/>
  <c r="H71" i="149"/>
  <c r="H69" i="149"/>
  <c r="H67" i="149"/>
  <c r="H65" i="149"/>
  <c r="H63" i="149"/>
  <c r="H61" i="149"/>
  <c r="H59" i="149"/>
  <c r="H57" i="149"/>
  <c r="H55" i="149"/>
  <c r="H53" i="149"/>
  <c r="H51" i="149"/>
  <c r="H49" i="149"/>
  <c r="H47" i="149"/>
  <c r="H45" i="149"/>
  <c r="H43" i="149"/>
  <c r="H41" i="149"/>
  <c r="H39" i="149"/>
  <c r="H409" i="149" l="1"/>
  <c r="H15" i="149" s="1"/>
  <c r="G11" i="150"/>
  <c r="G9" i="36" s="1"/>
  <c r="H545" i="149"/>
  <c r="H23" i="149" s="1"/>
  <c r="H511" i="149"/>
  <c r="H21" i="149" s="1"/>
  <c r="H477" i="149"/>
  <c r="H19" i="149" s="1"/>
  <c r="H443" i="149"/>
  <c r="H17" i="149" s="1"/>
  <c r="H375" i="149"/>
  <c r="H13" i="149" s="1"/>
  <c r="H341" i="149"/>
  <c r="H11" i="149" s="1"/>
  <c r="H307" i="149"/>
  <c r="H9" i="149" s="1"/>
  <c r="H239" i="149"/>
  <c r="H7" i="149" s="1"/>
  <c r="H137" i="149"/>
  <c r="H5" i="149" s="1"/>
  <c r="H35" i="149" l="1"/>
  <c r="G7" i="36" s="1"/>
  <c r="F13" i="86" l="1"/>
  <c r="F9" i="86" l="1"/>
  <c r="F11" i="86" l="1"/>
  <c r="B3" i="36" l="1"/>
  <c r="A5" i="86" l="1"/>
  <c r="B5" i="86"/>
  <c r="G15" i="36" l="1"/>
  <c r="G3" i="36"/>
  <c r="F35" i="36"/>
  <c r="G23" i="86" l="1"/>
  <c r="G25" i="86" s="1"/>
  <c r="G27" i="86" s="1"/>
  <c r="G21" i="36" s="1"/>
  <c r="G23" i="36" l="1"/>
  <c r="G25" i="36" l="1"/>
  <c r="G27" i="36" s="1"/>
  <c r="G31" i="36" s="1"/>
  <c r="G35" i="36" s="1"/>
  <c r="G39" i="36" s="1"/>
  <c r="B4" i="4" s="1"/>
</calcChain>
</file>

<file path=xl/sharedStrings.xml><?xml version="1.0" encoding="utf-8"?>
<sst xmlns="http://schemas.openxmlformats.org/spreadsheetml/2006/main" count="1319" uniqueCount="503">
  <si>
    <t>式</t>
    <rPh sb="0" eb="1">
      <t>シキ</t>
    </rPh>
    <phoneticPr fontId="2"/>
  </si>
  <si>
    <t>番号</t>
  </si>
  <si>
    <t>名　　　　称</t>
  </si>
  <si>
    <t>形　状　寸　法</t>
  </si>
  <si>
    <t>数　量</t>
  </si>
  <si>
    <t>単位</t>
  </si>
  <si>
    <t>単　　　価</t>
  </si>
  <si>
    <t>金　　　額</t>
  </si>
  <si>
    <t>適　　　用</t>
  </si>
  <si>
    <t>式</t>
  </si>
  <si>
    <t>式</t>
    <rPh sb="0" eb="1">
      <t>シキ</t>
    </rPh>
    <phoneticPr fontId="2"/>
  </si>
  <si>
    <t>現場管理費</t>
    <rPh sb="0" eb="2">
      <t>ゲンバ</t>
    </rPh>
    <rPh sb="2" eb="5">
      <t>カンリヒ</t>
    </rPh>
    <phoneticPr fontId="2"/>
  </si>
  <si>
    <t>式</t>
    <rPh sb="0" eb="1">
      <t>シキ</t>
    </rPh>
    <phoneticPr fontId="5"/>
  </si>
  <si>
    <t>甲　　　号</t>
    <rPh sb="0" eb="1">
      <t>コウ</t>
    </rPh>
    <rPh sb="4" eb="5">
      <t>ゴウ</t>
    </rPh>
    <phoneticPr fontId="5"/>
  </si>
  <si>
    <t>工事場所</t>
    <rPh sb="0" eb="2">
      <t>コウジ</t>
    </rPh>
    <rPh sb="2" eb="4">
      <t>バショ</t>
    </rPh>
    <phoneticPr fontId="5"/>
  </si>
  <si>
    <t>　直接工事費</t>
    <rPh sb="1" eb="3">
      <t>チョクセツ</t>
    </rPh>
    <rPh sb="3" eb="6">
      <t>コウジヒ</t>
    </rPh>
    <phoneticPr fontId="2"/>
  </si>
  <si>
    <t>　共通費</t>
    <rPh sb="1" eb="3">
      <t>キョウツウ</t>
    </rPh>
    <rPh sb="3" eb="4">
      <t>ヒ</t>
    </rPh>
    <phoneticPr fontId="2"/>
  </si>
  <si>
    <t>Ⅰ</t>
    <phoneticPr fontId="2"/>
  </si>
  <si>
    <t>Ⅱ</t>
    <phoneticPr fontId="2"/>
  </si>
  <si>
    <t>Ⅲ</t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</si>
  <si>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</si>
  <si>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</si>
  <si>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共通仮設費率</t>
    <rPh sb="0" eb="2">
      <t>キョウツウ</t>
    </rPh>
    <rPh sb="2" eb="4">
      <t>カセツ</t>
    </rPh>
    <rPh sb="4" eb="5">
      <t>ヒ</t>
    </rPh>
    <rPh sb="5" eb="6">
      <t>リツ</t>
    </rPh>
    <phoneticPr fontId="2"/>
  </si>
  <si>
    <t>計</t>
    <phoneticPr fontId="2"/>
  </si>
  <si>
    <t>合計（工事価格）</t>
    <rPh sb="0" eb="2">
      <t>ゴウケイ</t>
    </rPh>
    <rPh sb="3" eb="5">
      <t>コウジ</t>
    </rPh>
    <rPh sb="5" eb="7">
      <t>カカク</t>
    </rPh>
    <phoneticPr fontId="2"/>
  </si>
  <si>
    <t>総合計（工事費）</t>
    <rPh sb="0" eb="1">
      <t>ソウ</t>
    </rPh>
    <rPh sb="1" eb="3">
      <t>ゴウケイ</t>
    </rPh>
    <rPh sb="4" eb="7">
      <t>コウジヒ</t>
    </rPh>
    <phoneticPr fontId="5"/>
  </si>
  <si>
    <t>計</t>
    <rPh sb="0" eb="1">
      <t>ケイ</t>
    </rPh>
    <phoneticPr fontId="2"/>
  </si>
  <si>
    <t>工　　期</t>
    <rPh sb="0" eb="1">
      <t>コウ</t>
    </rPh>
    <rPh sb="3" eb="4">
      <t>キ</t>
    </rPh>
    <phoneticPr fontId="5"/>
  </si>
  <si>
    <t>（積上げによる共通仮設費）</t>
    <rPh sb="1" eb="3">
      <t>ツミア</t>
    </rPh>
    <rPh sb="7" eb="9">
      <t>キョウツウ</t>
    </rPh>
    <rPh sb="9" eb="11">
      <t>カセツ</t>
    </rPh>
    <rPh sb="11" eb="12">
      <t>ヒ</t>
    </rPh>
    <phoneticPr fontId="2"/>
  </si>
  <si>
    <t>（共通仮設費率）</t>
    <rPh sb="1" eb="3">
      <t>キョウツウ</t>
    </rPh>
    <rPh sb="3" eb="5">
      <t>カセツ</t>
    </rPh>
    <rPh sb="5" eb="6">
      <t>ヒ</t>
    </rPh>
    <rPh sb="6" eb="7">
      <t>リツ</t>
    </rPh>
    <phoneticPr fontId="2"/>
  </si>
  <si>
    <t>上計</t>
    <rPh sb="0" eb="1">
      <t>ウエ</t>
    </rPh>
    <rPh sb="1" eb="2">
      <t>ケイ</t>
    </rPh>
    <phoneticPr fontId="2"/>
  </si>
  <si>
    <t>共通費算定書※1</t>
    <phoneticPr fontId="2"/>
  </si>
  <si>
    <t>共通費算定書※2</t>
    <phoneticPr fontId="2"/>
  </si>
  <si>
    <t>共通費算定書※3</t>
  </si>
  <si>
    <t>機械器具費</t>
    <rPh sb="0" eb="2">
      <t>キカイ</t>
    </rPh>
    <rPh sb="2" eb="4">
      <t>キグ</t>
    </rPh>
    <rPh sb="4" eb="5">
      <t>ヒ</t>
    </rPh>
    <phoneticPr fontId="2"/>
  </si>
  <si>
    <t>工事施設費</t>
    <rPh sb="0" eb="2">
      <t>コウジ</t>
    </rPh>
    <rPh sb="2" eb="3">
      <t>セ</t>
    </rPh>
    <rPh sb="3" eb="4">
      <t>セツ</t>
    </rPh>
    <rPh sb="4" eb="5">
      <t>ヒ</t>
    </rPh>
    <phoneticPr fontId="5"/>
  </si>
  <si>
    <t>消費税等相当額(10％)</t>
    <rPh sb="0" eb="3">
      <t>ショウヒゼイ</t>
    </rPh>
    <rPh sb="3" eb="4">
      <t>トウ</t>
    </rPh>
    <rPh sb="4" eb="6">
      <t>ソウトウ</t>
    </rPh>
    <rPh sb="6" eb="7">
      <t>ガク</t>
    </rPh>
    <phoneticPr fontId="2"/>
  </si>
  <si>
    <t>環境安全費</t>
    <rPh sb="0" eb="2">
      <t>カンキョウ</t>
    </rPh>
    <rPh sb="2" eb="4">
      <t>アンゼン</t>
    </rPh>
    <rPh sb="4" eb="5">
      <t>ヒ</t>
    </rPh>
    <phoneticPr fontId="2"/>
  </si>
  <si>
    <t>Ⅲ</t>
  </si>
  <si>
    <t>電気設備工事</t>
  </si>
  <si>
    <t>別紙明細-1</t>
    <rPh sb="0" eb="2">
      <t>ベッシ</t>
    </rPh>
    <rPh sb="2" eb="4">
      <t>メイサイ</t>
    </rPh>
    <phoneticPr fontId="2"/>
  </si>
  <si>
    <t>別紙明細-2</t>
    <rPh sb="0" eb="2">
      <t>ベッシ</t>
    </rPh>
    <rPh sb="2" eb="4">
      <t>メイサイ</t>
    </rPh>
    <phoneticPr fontId="2"/>
  </si>
  <si>
    <t>別紙明細-3</t>
    <rPh sb="0" eb="2">
      <t>ベッシ</t>
    </rPh>
    <rPh sb="2" eb="4">
      <t>メイサイ</t>
    </rPh>
    <phoneticPr fontId="2"/>
  </si>
  <si>
    <t>電気設備工事</t>
    <rPh sb="0" eb="6">
      <t>デンキセツビコウジ</t>
    </rPh>
    <phoneticPr fontId="2"/>
  </si>
  <si>
    <t>　山梨県大月市初狩町下初狩1144</t>
    <rPh sb="1" eb="4">
      <t>ヤマナシケン</t>
    </rPh>
    <rPh sb="4" eb="7">
      <t>オオツキシ</t>
    </rPh>
    <rPh sb="7" eb="10">
      <t>ハツカリマチ</t>
    </rPh>
    <rPh sb="10" eb="11">
      <t>シモ</t>
    </rPh>
    <rPh sb="11" eb="13">
      <t>ハツカリ</t>
    </rPh>
    <phoneticPr fontId="6"/>
  </si>
  <si>
    <t>自動火災報知設備 小  計</t>
  </si>
  <si>
    <t>P形2級</t>
  </si>
  <si>
    <t>立会検査費</t>
  </si>
  <si>
    <t>個</t>
  </si>
  <si>
    <t>壁掛形</t>
  </si>
  <si>
    <t>火災通報専用電話機</t>
  </si>
  <si>
    <t>応答確認ﾗﾝﾌﾟ音声ﾛﾑ付</t>
  </si>
  <si>
    <t>火災通報装置</t>
  </si>
  <si>
    <t>光電式 2種</t>
  </si>
  <si>
    <t>露出形</t>
  </si>
  <si>
    <t>煙感知器</t>
  </si>
  <si>
    <t>定温式 1種防水 70℃</t>
  </si>
  <si>
    <t>ｽﾎﾟｯﾄ形感知器</t>
  </si>
  <si>
    <t>差動式 2種</t>
  </si>
  <si>
    <t>面</t>
  </si>
  <si>
    <t>P-2 埋込形</t>
  </si>
  <si>
    <t>総合盤　(表示灯一体型)</t>
  </si>
  <si>
    <t>P形2級 5L</t>
  </si>
  <si>
    <t>受信機</t>
  </si>
  <si>
    <t>貫通処理材</t>
  </si>
  <si>
    <t>m</t>
  </si>
  <si>
    <t>0.9-5P</t>
  </si>
  <si>
    <t>天井</t>
  </si>
  <si>
    <t>EM-HPｹｰﾌﾞﾙ</t>
  </si>
  <si>
    <t>0.9-4C</t>
  </si>
  <si>
    <t>EM-AEｹｰﾌﾞﾙ</t>
  </si>
  <si>
    <t>自動火災報知設備</t>
  </si>
  <si>
    <t>LAN配線設備 小  計</t>
  </si>
  <si>
    <t>CAT6×2　丸型</t>
  </si>
  <si>
    <t>床用</t>
  </si>
  <si>
    <t>LAN用ﾓｼﾞｭﾗｼﾞｬｯｸ</t>
  </si>
  <si>
    <t>CAT6×2</t>
  </si>
  <si>
    <t>新金P</t>
  </si>
  <si>
    <t>CAT6×1</t>
  </si>
  <si>
    <t>中浅形(102*44)ｶﾊﾞｰ付</t>
  </si>
  <si>
    <t>樹脂製</t>
  </si>
  <si>
    <t>ｱｳﾄﾚｯﾄﾎﾞｯｸｽ</t>
  </si>
  <si>
    <t>(PF22)</t>
  </si>
  <si>
    <t>ｲﾝﾍﾟｲ</t>
  </si>
  <si>
    <t>電線管</t>
  </si>
  <si>
    <t>EM-UTP - 6 4P</t>
  </si>
  <si>
    <t>PF</t>
  </si>
  <si>
    <t>LANｹｰﾌﾞﾙ</t>
  </si>
  <si>
    <t>LAN配線設備</t>
  </si>
  <si>
    <t>電気時計設備 小  計</t>
  </si>
  <si>
    <t>台</t>
  </si>
  <si>
    <t>壁掛 600φ以下</t>
  </si>
  <si>
    <t>子時計</t>
  </si>
  <si>
    <t>壁付</t>
  </si>
  <si>
    <t>電波時計　GPSｱﾝﾃﾅ</t>
  </si>
  <si>
    <t>ﾊﾟﾙｽ発信機</t>
  </si>
  <si>
    <t>MEES0.5-4C</t>
  </si>
  <si>
    <t>管内</t>
  </si>
  <si>
    <t>EM-ﾏｲｸﾛﾎﾝｹｰﾌﾞﾙ</t>
  </si>
  <si>
    <t>0.9-2C</t>
  </si>
  <si>
    <t>電気時計設備</t>
  </si>
  <si>
    <t>呼出表示設備 小  計</t>
  </si>
  <si>
    <t>埋込形 引き紐付</t>
  </si>
  <si>
    <t>ﾄｲﾚ押釦</t>
  </si>
  <si>
    <t>角形LED式　ﾌﾞｻﾞｰ付</t>
  </si>
  <si>
    <t>廊下灯</t>
  </si>
  <si>
    <t>埋込</t>
  </si>
  <si>
    <t>復旧ﾎﾞﾀﾝ</t>
  </si>
  <si>
    <t>1窓 表示器　ﾌﾟﾚｰﾄ形　アダプタ共</t>
    <phoneticPr fontId="31"/>
  </si>
  <si>
    <t>ﾄｲﾚ呼出表示装置</t>
  </si>
  <si>
    <t>0.9-3C</t>
  </si>
  <si>
    <t>呼出表示設備</t>
  </si>
  <si>
    <t>ﾃﾚﾋﾞ共同受信設備 小  計</t>
  </si>
  <si>
    <t>　大型PL　SH-7F（BL）</t>
  </si>
  <si>
    <t>直列ﾕﾆｯﾄ1端子形</t>
  </si>
  <si>
    <t>SH-D2</t>
  </si>
  <si>
    <t>分配器</t>
  </si>
  <si>
    <t>CATV-1E</t>
  </si>
  <si>
    <t>増幅器</t>
  </si>
  <si>
    <t>(FEP30)</t>
  </si>
  <si>
    <t>地中</t>
  </si>
  <si>
    <t>ｹｰﾌﾞﾙ保護管</t>
  </si>
  <si>
    <t>(G28LT)</t>
  </si>
  <si>
    <t>露出</t>
  </si>
  <si>
    <t>1.2mmﾋﾞﾆﾙ被覆鉄線</t>
  </si>
  <si>
    <t>導入線</t>
  </si>
  <si>
    <t>S-5C-FB</t>
  </si>
  <si>
    <t>EM-同軸ｹｰﾌﾞﾙ</t>
  </si>
  <si>
    <t>S-7C-FB</t>
  </si>
  <si>
    <t>ﾃﾚﾋﾞ共同受信設備</t>
  </si>
  <si>
    <t>ｲﾝﾀｰﾎﾝ電気錠設備 小  計</t>
  </si>
  <si>
    <t>ｲﾝﾀｰﾌｪｲｽﾕﾆｯﾄ取付</t>
  </si>
  <si>
    <t>電気錠操作ﾎﾞﾀﾝ</t>
  </si>
  <si>
    <t>ｼｰｸﾚｯﾄｽｲｯﾁ</t>
  </si>
  <si>
    <t>電気錠操作器</t>
  </si>
  <si>
    <t>組</t>
  </si>
  <si>
    <t>電気錠ｱﾀﾞﾌﾟﾀ共</t>
  </si>
  <si>
    <t>ｲﾝﾀｰﾎﾝ親器玄関子機ｾｯﾄ</t>
  </si>
  <si>
    <t>ｲﾝﾀｰﾎﾝ電気錠設備</t>
  </si>
  <si>
    <t>電話配管設備 小  計</t>
  </si>
  <si>
    <t>箇所</t>
  </si>
  <si>
    <t>打込式 14φ*1.5m3連</t>
  </si>
  <si>
    <t>接地工事</t>
  </si>
  <si>
    <t>枚</t>
  </si>
  <si>
    <t>角形　 ﾉｽﾞﾙﾁｯﾌﾟ</t>
  </si>
  <si>
    <t>新金PL</t>
  </si>
  <si>
    <t>ﾉｽﾞﾙﾌﾟﾚｰﾄ</t>
  </si>
  <si>
    <t>ﾌﾛｱｺﾝ (ﾌﾗｯﾄ形)　2MJ　1ケ用</t>
  </si>
  <si>
    <t>床用ｱｳﾄﾚｯﾄ</t>
  </si>
  <si>
    <t>2MJ</t>
  </si>
  <si>
    <t>電話ﾓｼﾞｭﾗｼﾞｬｯｸ</t>
  </si>
  <si>
    <t>総合監視盤</t>
  </si>
  <si>
    <t>(PF16)</t>
  </si>
  <si>
    <t>0.4-2P</t>
  </si>
  <si>
    <t>EM-BTIEEｹｰﾌﾞﾙ</t>
  </si>
  <si>
    <t>5.5ﾟ×1</t>
  </si>
  <si>
    <t>EM-IE電線</t>
  </si>
  <si>
    <t>電話配管設備</t>
  </si>
  <si>
    <t>照明器具設備 小  計</t>
  </si>
  <si>
    <t>yB</t>
  </si>
  <si>
    <t>誘導灯</t>
  </si>
  <si>
    <t>X3</t>
  </si>
  <si>
    <t>非常用照明器具</t>
  </si>
  <si>
    <t>X2</t>
  </si>
  <si>
    <t>X1</t>
  </si>
  <si>
    <t>O</t>
  </si>
  <si>
    <t>LED照明器具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</si>
  <si>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</si>
  <si>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</si>
  <si>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</si>
  <si>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</si>
  <si>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</si>
  <si>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</si>
  <si>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</si>
  <si>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</si>
  <si>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</si>
  <si>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</si>
  <si>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</si>
  <si>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</si>
  <si>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</si>
  <si>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</si>
  <si>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照明器具設備</t>
  </si>
  <si>
    <t>電灯ｺﾝｾﾝﾄ設備 小  計</t>
  </si>
  <si>
    <t>土工事</t>
  </si>
  <si>
    <t>基</t>
  </si>
  <si>
    <t>H1-9 R8K60</t>
  </si>
  <si>
    <t>ﾊﾝﾄﾞﾎｰﾙ</t>
  </si>
  <si>
    <t>2P15A×2</t>
  </si>
  <si>
    <t>2P15A×2ET</t>
  </si>
  <si>
    <t>防水ｺﾝｾﾝﾄ</t>
  </si>
  <si>
    <t>200V2P15/20AE×1ET</t>
  </si>
  <si>
    <t>埋込ｺﾝｾﾝﾄ</t>
  </si>
  <si>
    <t>2P15AE*2ET</t>
  </si>
  <si>
    <t>2P15AE*1ET</t>
  </si>
  <si>
    <t>天埋形　換気扇照明 1A 明ｾﾝｻ付</t>
    <phoneticPr fontId="31"/>
  </si>
  <si>
    <t>熱線ｾﾝｻｰ付自動ｽｲｯﾁ親機</t>
    <rPh sb="13" eb="15">
      <t>オヤキ</t>
    </rPh>
    <phoneticPr fontId="31"/>
  </si>
  <si>
    <t>天埋形 DC/100V1A　換気用</t>
    <phoneticPr fontId="31"/>
  </si>
  <si>
    <t>天埋形　100V8A 明ｾﾝｻ付</t>
    <phoneticPr fontId="31"/>
  </si>
  <si>
    <t>16R  大型PL共</t>
  </si>
  <si>
    <t>ﾘﾓｺﾝｽｲｯﾁ</t>
  </si>
  <si>
    <t>12R  大型PL共</t>
  </si>
  <si>
    <t>8R  大型PL共</t>
  </si>
  <si>
    <t>4R  大型PL共</t>
  </si>
  <si>
    <t>3R  大型PL共</t>
  </si>
  <si>
    <t>1P*4+1PL*1</t>
  </si>
  <si>
    <t>ﾈｰﾑ付埋込ｽｲｯﾁ</t>
  </si>
  <si>
    <t>1P*3+1PL*2</t>
  </si>
  <si>
    <t>1P*2+1PL*1</t>
  </si>
  <si>
    <t>1P*1+1PL*1</t>
  </si>
  <si>
    <t>1P*2</t>
  </si>
  <si>
    <t>1P*1</t>
  </si>
  <si>
    <t>150*150*100ET付</t>
  </si>
  <si>
    <t>SUS</t>
  </si>
  <si>
    <t>防水形ﾌﾟﾙﾎﾞｯｸｽ</t>
  </si>
  <si>
    <t>4ｹ用(ｶﾊﾞｰ付)</t>
  </si>
  <si>
    <t>埋込ｽｲｯﾁﾎﾞｯｸｽ</t>
  </si>
  <si>
    <t>(G22)</t>
  </si>
  <si>
    <t>1.2-2C</t>
  </si>
  <si>
    <t>3.5ﾟ-3C</t>
  </si>
  <si>
    <t>PF FEP</t>
  </si>
  <si>
    <t>EM-CEｹｰﾌﾞﾙ</t>
  </si>
  <si>
    <t>2.0-3C</t>
  </si>
  <si>
    <t>EM-EEFｹｰﾌﾞﾙ</t>
  </si>
  <si>
    <t>2.0-2C</t>
  </si>
  <si>
    <t>1.6-3C</t>
  </si>
  <si>
    <t>1.6-2C</t>
  </si>
  <si>
    <t>電灯ｺﾝｾﾝﾄ設備</t>
  </si>
  <si>
    <t>幹線動力設備 小  計</t>
  </si>
  <si>
    <t>土工事費</t>
  </si>
  <si>
    <t>本</t>
  </si>
  <si>
    <t>8-14-2.0 根枷･建柱共</t>
  </si>
  <si>
    <t>CP</t>
  </si>
  <si>
    <t>ｺﾝｸﾘｰﾄ柱</t>
  </si>
  <si>
    <t>ヶ所</t>
  </si>
  <si>
    <t>電動機</t>
  </si>
  <si>
    <t>別途機器接続費</t>
  </si>
  <si>
    <t>接地3P20A×1</t>
  </si>
  <si>
    <t>L-1</t>
  </si>
  <si>
    <t>分電盤</t>
  </si>
  <si>
    <t>P-3</t>
  </si>
  <si>
    <t>P-2</t>
  </si>
  <si>
    <t>P-1</t>
  </si>
  <si>
    <t>同上基礎</t>
  </si>
  <si>
    <t>M-1</t>
  </si>
  <si>
    <t>200*200*200ET付</t>
  </si>
  <si>
    <t>(FEP80)</t>
  </si>
  <si>
    <t>(G70LT)</t>
  </si>
  <si>
    <t>個所</t>
  </si>
  <si>
    <t>ﾋﾞﾆﾙ被覆F2(63)WP</t>
  </si>
  <si>
    <t>2種金属製可とう電線管</t>
  </si>
  <si>
    <t>ﾋﾞﾆﾙ被覆F2(30)WP</t>
  </si>
  <si>
    <t>(G54)</t>
  </si>
  <si>
    <t>(G28)</t>
  </si>
  <si>
    <t>1.25ﾟ-5C</t>
  </si>
  <si>
    <t>EM-CEEｹｰﾌﾞﾙ</t>
  </si>
  <si>
    <t>60ﾟ</t>
  </si>
  <si>
    <t>FEP</t>
  </si>
  <si>
    <t>EM-CETｹｰﾌﾞﾙ</t>
  </si>
  <si>
    <t>38ﾟ</t>
  </si>
  <si>
    <t>14ﾟ</t>
  </si>
  <si>
    <t>8ﾟ-3C</t>
  </si>
  <si>
    <t>3.5ﾟ-4C</t>
  </si>
  <si>
    <t>3.5ﾟ-2C</t>
  </si>
  <si>
    <t>14ﾟ×1</t>
  </si>
  <si>
    <t>8ﾟ×1</t>
  </si>
  <si>
    <t>幹線動力設備</t>
  </si>
  <si>
    <t>電気設備　小　計</t>
  </si>
  <si>
    <t>適　　　用</t>
    <rPh sb="4" eb="5">
      <t>ヨウ</t>
    </rPh>
    <phoneticPr fontId="31"/>
  </si>
  <si>
    <t>金　　　額</t>
    <phoneticPr fontId="31"/>
  </si>
  <si>
    <t>単　　　価</t>
    <phoneticPr fontId="31"/>
  </si>
  <si>
    <t>数　量</t>
    <phoneticPr fontId="31"/>
  </si>
  <si>
    <t>形　状　寸　法</t>
    <phoneticPr fontId="31"/>
  </si>
  <si>
    <t>名          称</t>
  </si>
  <si>
    <t>名　　　　　称</t>
  </si>
  <si>
    <t>数　　量</t>
  </si>
  <si>
    <t>単　　価</t>
  </si>
  <si>
    <t>金　　額</t>
  </si>
  <si>
    <t>適　　用</t>
  </si>
  <si>
    <t>空調設備工事</t>
  </si>
  <si>
    <t>空調機器設備工事</t>
  </si>
  <si>
    <t>空調配管配線設備工事</t>
  </si>
  <si>
    <t>換気機器設備工事</t>
  </si>
  <si>
    <t>換気ダクト設備工事</t>
  </si>
  <si>
    <t>空調設備工事 小  計</t>
  </si>
  <si>
    <t>ﾋﾞﾙ用ﾏﾙﾁｴｱｺﾝ室外機　ACP-615</t>
  </si>
  <si>
    <t>冷房能力7.1W 暖房能力8.0kW　四方向吹出</t>
  </si>
  <si>
    <t>冷房能力5.6W 暖房能力6.3kW　四方向吹出</t>
  </si>
  <si>
    <t>ﾏﾙﾁｴｱｺﾝ室内機　壁掛型　　ACW-71</t>
  </si>
  <si>
    <t>冷房能力7.1kW 暖房能力8.0kW　</t>
  </si>
  <si>
    <t>ﾏﾙﾁｴｱｺﾝ室内機　壁掛型　　ACW-28</t>
  </si>
  <si>
    <t>冷房能力2.8kW 暖房能力3.2kW　</t>
  </si>
  <si>
    <t>ﾏﾙﾁｴｱｺﾝ室内機　壁掛型　　ACW-22</t>
  </si>
  <si>
    <t>冷房能力2.2kW 暖房能力2.5kW　</t>
  </si>
  <si>
    <t>ｼﾝｸﾞﾙ型ｴｱｺﾝ　天吊り型 ACC-140</t>
  </si>
  <si>
    <t>冷房能力12.5kW 暖房能力14.0kW　厨房専用</t>
  </si>
  <si>
    <t>ｼﾝｸﾞﾙ型ｴｱｺﾝ　壁掛型　RACW-22</t>
  </si>
  <si>
    <t>冷房能力2.2kW 暖房能力2.2kW　</t>
  </si>
  <si>
    <t>ガス遮断弁機能付冷媒制御ユニット</t>
  </si>
  <si>
    <t>集中リモコン CS-1</t>
  </si>
  <si>
    <t>個別リモコン R-1</t>
  </si>
  <si>
    <t>ﾋﾞﾙﾏﾙﾁｴｱｺﾝ用</t>
  </si>
  <si>
    <t>機器搬入据付費</t>
  </si>
  <si>
    <t>ﾘﾓｺﾝ取付費</t>
  </si>
  <si>
    <t>室外機基礎工事</t>
  </si>
  <si>
    <t xml:space="preserve">_x000D_
</t>
  </si>
  <si>
    <t>空調機器設備工事 小  計</t>
  </si>
  <si>
    <t>冷媒管 G管-20 L管-10mm保温</t>
  </si>
  <si>
    <t>9.52Ф× 6.35Ф</t>
  </si>
  <si>
    <t>ｍ</t>
  </si>
  <si>
    <t>複合単価</t>
  </si>
  <si>
    <t>12.70Ф× 6.35Ф</t>
  </si>
  <si>
    <t>15.88Ф× 9.52Ф</t>
  </si>
  <si>
    <t>19.05Ф× 9.52Ф</t>
  </si>
  <si>
    <t>22.22Ф× 9.52Ф</t>
  </si>
  <si>
    <t>25.40Ф×12.70Ф</t>
  </si>
  <si>
    <t>硬質ポリ塩化ﾋﾞﾆﾙ管</t>
  </si>
  <si>
    <t>VP     20　屋内一般</t>
  </si>
  <si>
    <t>VP     25　屋内一般</t>
  </si>
  <si>
    <t>VP     30　屋内一般</t>
  </si>
  <si>
    <t>VP     40　屋内一般</t>
  </si>
  <si>
    <t>VP     25　地中配管</t>
  </si>
  <si>
    <t>VP     30　地中配管</t>
  </si>
  <si>
    <t>VP     40　地中配管</t>
  </si>
  <si>
    <t>ドレン浸透桝　150VU</t>
  </si>
  <si>
    <t>下部砕石充填</t>
  </si>
  <si>
    <t>防火区画貫通部材</t>
  </si>
  <si>
    <t>冷媒管ラッキング</t>
  </si>
  <si>
    <t>ステンレス鋼板</t>
  </si>
  <si>
    <t>冷媒管化粧ケース</t>
  </si>
  <si>
    <t>ﾘﾓｺﾝ配線工事</t>
  </si>
  <si>
    <t>集中・個別共</t>
  </si>
  <si>
    <t>室内外機間制御配線工事</t>
  </si>
  <si>
    <t>室内機電源配線工事</t>
  </si>
  <si>
    <t>室外機～室内機間</t>
  </si>
  <si>
    <t>ガス管遮断弁制御配線工事</t>
  </si>
  <si>
    <t>防露塗装工事</t>
  </si>
  <si>
    <t>スリーブ工事</t>
  </si>
  <si>
    <t>空調配管配線設備工事 小  計</t>
  </si>
  <si>
    <t>1500m3/h×160Pa×350W</t>
  </si>
  <si>
    <t>1600m3/h×160Pa×350W</t>
  </si>
  <si>
    <t>900m3/h×100Pa×156W</t>
  </si>
  <si>
    <t>800m3/h×90Pa×125W</t>
  </si>
  <si>
    <t>1600m3/h×170Pa×390W</t>
  </si>
  <si>
    <t>900m3/h×200Pa×240w　</t>
  </si>
  <si>
    <t>1000m3/h×120Pa×190w　</t>
  </si>
  <si>
    <t>800m3/h×150Pa×150w　</t>
  </si>
  <si>
    <t xml:space="preserve">320m3/h×70Pa×42w　 金属ﾎﾞﾃﾞｨ_x000D_
</t>
  </si>
  <si>
    <t xml:space="preserve">220m3/h×60Pa×25.5w　金属ﾎﾞﾃﾞｨ_x000D_
</t>
  </si>
  <si>
    <t>220m3/h×60Pa×26w　ﾌﾟﾗｽﾁｯｸﾎﾞﾃﾞｨ</t>
  </si>
  <si>
    <t>250m3/h×60Pa×31w　金属ﾎﾞﾃﾞｨ</t>
  </si>
  <si>
    <t xml:space="preserve">120m3/h×50Pa×26w　ﾌﾟﾗｽﾁｯｸﾎﾞﾃﾞｨ_x000D_
_x000D_
</t>
  </si>
  <si>
    <t>90m3/h×40Pa×13w　ﾌﾟﾗｽﾁｯｸﾎﾞﾃﾞｨ</t>
  </si>
  <si>
    <t xml:space="preserve">60m3/h×40Pa×26w　ﾌﾟﾗｽﾁｯｸﾎﾞﾃﾞｨ_x000D_
</t>
  </si>
  <si>
    <t>換気設備工事 小  計</t>
  </si>
  <si>
    <t>亜鉛めっき鋼板製ダクト</t>
  </si>
  <si>
    <t>㎡</t>
  </si>
  <si>
    <t>0.8m/m    ｱﾝｸﾞﾙﾌﾗﾝｼﾞ工法　</t>
  </si>
  <si>
    <t>0.5m/m    共板ﾌﾗﾝｼﾞ工法　</t>
  </si>
  <si>
    <t>ｽﾊﾟｲﾗﾙﾀﾞｸﾄ</t>
  </si>
  <si>
    <t>100       亜鉛めっき鋼板製</t>
  </si>
  <si>
    <t>150       亜鉛めっき鋼板製</t>
  </si>
  <si>
    <t>175       亜鉛めっき鋼板製</t>
  </si>
  <si>
    <t>200       亜鉛めっき鋼板製</t>
  </si>
  <si>
    <t>250       亜鉛めっき鋼板製</t>
  </si>
  <si>
    <t>300       亜鉛めっき鋼板製</t>
  </si>
  <si>
    <t>吹出口</t>
  </si>
  <si>
    <t>VHS       400×200</t>
  </si>
  <si>
    <t>VHS       350×150</t>
  </si>
  <si>
    <t>VHS       300×150</t>
  </si>
  <si>
    <t>吸込口</t>
  </si>
  <si>
    <t>VS        300×150</t>
  </si>
  <si>
    <t>VS        200×200</t>
  </si>
  <si>
    <t>丸型フード　　ＳＵＳ</t>
  </si>
  <si>
    <t>ダクト径　２５０φ用</t>
  </si>
  <si>
    <t>ダクト径　２００φ用</t>
  </si>
  <si>
    <t>ダクト径　１５０φ用</t>
  </si>
  <si>
    <t>ダクト径　１００φ用</t>
  </si>
  <si>
    <t>ｽﾃﾝﾚｽﾌｰﾄﾞ　SUS304 1mm厚</t>
  </si>
  <si>
    <t>2650×900×620H  箱型</t>
  </si>
  <si>
    <t>1100×1000×620H  箱型</t>
  </si>
  <si>
    <t>1000×850×620H  箱型</t>
  </si>
  <si>
    <t>ｸﾞﾘｰｽﾌｨﾙﾀｰ　両面一連式</t>
  </si>
  <si>
    <t>FSVL1-530W同等品</t>
  </si>
  <si>
    <t>FSVL1-330W同等品</t>
  </si>
  <si>
    <t>樹脂製給排気グリル　　100φ</t>
  </si>
  <si>
    <t>P-13GL6 同等品</t>
  </si>
  <si>
    <t>樹脂製給気グリル　　150φ</t>
  </si>
  <si>
    <t>P-18GLMF5 同等品</t>
  </si>
  <si>
    <t>防火ダンパー</t>
  </si>
  <si>
    <t>FD        300Ф</t>
  </si>
  <si>
    <t>FD        250Ф</t>
  </si>
  <si>
    <t>FD        200Ф</t>
  </si>
  <si>
    <t>4000×500×700H</t>
  </si>
  <si>
    <t>1600×500×1100H</t>
  </si>
  <si>
    <t>ﾎﾞｯｸｽ　</t>
  </si>
  <si>
    <t>1100×500×500H</t>
  </si>
  <si>
    <t>吹出口ﾎﾞｯｸｽ　</t>
  </si>
  <si>
    <t>500×300×300H</t>
  </si>
  <si>
    <t>450×300×300H</t>
  </si>
  <si>
    <t>吸込口ﾎﾞｯｸｽ　</t>
  </si>
  <si>
    <t>450×450×350H</t>
  </si>
  <si>
    <t>300×300×250H</t>
  </si>
  <si>
    <t>防露工事</t>
  </si>
  <si>
    <t>複合単価</t>
    <rPh sb="0" eb="4">
      <t>フクゴウタンカ</t>
    </rPh>
    <phoneticPr fontId="31"/>
  </si>
  <si>
    <t>配管支持材</t>
  </si>
  <si>
    <t>ﾊﾝﾄﾞﾎｰﾙＢ</t>
  </si>
  <si>
    <t>熱線ｾﾝｻｰ付自動ｽｲｯﾁ子機</t>
    <rPh sb="13" eb="15">
      <t>コキ</t>
    </rPh>
    <phoneticPr fontId="31"/>
  </si>
  <si>
    <t>天埋形 DC12V　広角形</t>
    <phoneticPr fontId="31"/>
  </si>
  <si>
    <t>ﾌﾛｱｺﾝｾﾝﾄ　(ﾌﾟﾗｸﾞ収納形)</t>
    <phoneticPr fontId="31"/>
  </si>
  <si>
    <t>H2-9 R8K60　ｾﾊﾟﾚｰﾀ付</t>
    <phoneticPr fontId="5"/>
  </si>
  <si>
    <t>＜代価6＞</t>
  </si>
  <si>
    <t>＜代価7＞</t>
  </si>
  <si>
    <t>＜代価8＞</t>
  </si>
  <si>
    <t>＜代価9＞</t>
  </si>
  <si>
    <t>＜代価10＞</t>
  </si>
  <si>
    <t>＜代価11＞</t>
  </si>
  <si>
    <t>＜代価12＞</t>
  </si>
  <si>
    <t>＜代価13＞</t>
  </si>
  <si>
    <t>＜代価14＞</t>
  </si>
  <si>
    <t>＜代価15＞</t>
  </si>
  <si>
    <t>複合単価＜代価62＞</t>
  </si>
  <si>
    <t>複合単価＜代価63＞</t>
  </si>
  <si>
    <t>複合単価＜代価16＞</t>
  </si>
  <si>
    <t>複合単価＜代価17＞</t>
  </si>
  <si>
    <t>複合単価＜代価18＞</t>
  </si>
  <si>
    <t>複合単価＜代価19＞</t>
  </si>
  <si>
    <t>複合単価＜代価20＞</t>
  </si>
  <si>
    <t>複合単価＜代価21＞</t>
  </si>
  <si>
    <t>＜代価22＞</t>
  </si>
  <si>
    <t>＜代価23＞</t>
  </si>
  <si>
    <t>複合単価＜代価61＞</t>
  </si>
  <si>
    <t>計</t>
  </si>
  <si>
    <t>冷房能力61.5kW 暖房能力69.0kW</t>
  </si>
  <si>
    <t>＜代価1＞</t>
  </si>
  <si>
    <t>ﾏﾙﾁｴｱｺﾝ室内機　天ｶｾ型 ACK-80</t>
  </si>
  <si>
    <t>冷房能力8.0W 暖房能力9.0kW　四方向吹出</t>
  </si>
  <si>
    <t>ﾏﾙﾁｴｱｺﾝ室内機　天ｶｾ型 ACK-71</t>
  </si>
  <si>
    <t>ﾏﾙﾁｴｱｺﾝ室内機　天ｶｾ型 ACK-56</t>
  </si>
  <si>
    <t>＜代価2＞</t>
  </si>
  <si>
    <t>＜代価3＞</t>
  </si>
  <si>
    <t>＜代価4＞</t>
  </si>
  <si>
    <t>複合単価＜代価5＞</t>
  </si>
  <si>
    <t>屋外配管支持架台</t>
  </si>
  <si>
    <t>SF-1</t>
  </si>
  <si>
    <t>給気ﾌｧﾝ ｽﾄﾚｰﾄｼﾛｯｺﾌｧﾝ　250φ</t>
  </si>
  <si>
    <t>SF-2</t>
  </si>
  <si>
    <t>SF-3</t>
  </si>
  <si>
    <t>給気ﾌｧﾝ ｽﾄﾚｰﾄｼﾛｯｺﾌｧﾝ　220φ</t>
  </si>
  <si>
    <t>SF-4</t>
  </si>
  <si>
    <t>給気ﾌｧﾝ ｽﾄﾚｰﾄｼﾛｯｺﾌｧﾝ　200φ</t>
  </si>
  <si>
    <t>EF-1</t>
  </si>
  <si>
    <t>排気ﾌｧﾝ ｽﾄﾚｰﾄｼﾛｯｺﾌｧﾝ　250φ</t>
  </si>
  <si>
    <t>EF-2</t>
  </si>
  <si>
    <t>EF-3</t>
  </si>
  <si>
    <t>排気ﾌｧﾝ ｽﾄﾚｰﾄｼﾛｯｺﾌｧﾝ　220φ</t>
  </si>
  <si>
    <t>EF-4</t>
  </si>
  <si>
    <t>EF-5</t>
  </si>
  <si>
    <t>排気ﾌｧﾝ ｽﾄﾚｰﾄｼﾛｯｺﾌｧﾝ　200φ</t>
  </si>
  <si>
    <t>EF-6</t>
  </si>
  <si>
    <t>換気扇　天井埋込型　200φ</t>
  </si>
  <si>
    <t>EF-7</t>
  </si>
  <si>
    <t>換気扇　天井埋込型　180φ</t>
  </si>
  <si>
    <t>EF-8</t>
  </si>
  <si>
    <t>EF-9</t>
  </si>
  <si>
    <t>EF-10</t>
  </si>
  <si>
    <t>換気扇　天井埋込型　150φ</t>
  </si>
  <si>
    <t>EF-11</t>
  </si>
  <si>
    <t>換気扇　天井埋込型　130φ</t>
  </si>
  <si>
    <t>EF-12</t>
  </si>
  <si>
    <t>換気扇　天井埋込型　100φ</t>
  </si>
  <si>
    <t>別紙明細-4</t>
    <rPh sb="0" eb="2">
      <t>ベッシ</t>
    </rPh>
    <rPh sb="2" eb="4">
      <t>メイサイ</t>
    </rPh>
    <phoneticPr fontId="2"/>
  </si>
  <si>
    <t>化学物質の濃度測定</t>
    <rPh sb="0" eb="4">
      <t>カガクブッシツ</t>
    </rPh>
    <rPh sb="5" eb="9">
      <t>ノウドソクテイ</t>
    </rPh>
    <phoneticPr fontId="2"/>
  </si>
  <si>
    <t>令和8年8月</t>
    <rPh sb="0" eb="2">
      <t>レイワ</t>
    </rPh>
    <rPh sb="3" eb="4">
      <t>ネン</t>
    </rPh>
    <rPh sb="5" eb="6">
      <t>ガツ</t>
    </rPh>
    <phoneticPr fontId="6"/>
  </si>
  <si>
    <t>　請負契約日の翌日　～　令和9年3月31日</t>
    <phoneticPr fontId="6"/>
  </si>
  <si>
    <t>空調設備工事</t>
    <rPh sb="0" eb="2">
      <t>クウチョウ</t>
    </rPh>
    <rPh sb="2" eb="4">
      <t>セツビ</t>
    </rPh>
    <rPh sb="4" eb="6">
      <t>コウジ</t>
    </rPh>
    <phoneticPr fontId="2"/>
  </si>
  <si>
    <t>　（2）空調設備工事　一式</t>
    <rPh sb="4" eb="6">
      <t>クウチョウ</t>
    </rPh>
    <rPh sb="6" eb="8">
      <t>セツビ</t>
    </rPh>
    <rPh sb="8" eb="10">
      <t>コウジ</t>
    </rPh>
    <rPh sb="11" eb="13">
      <t>イッシキ</t>
    </rPh>
    <phoneticPr fontId="6"/>
  </si>
  <si>
    <t>　（1）電気設備工事　一式</t>
    <rPh sb="4" eb="6">
      <t>デンキ</t>
    </rPh>
    <rPh sb="6" eb="8">
      <t>セツビ</t>
    </rPh>
    <rPh sb="8" eb="10">
      <t>コウジ</t>
    </rPh>
    <rPh sb="11" eb="13">
      <t>イッシキ</t>
    </rPh>
    <phoneticPr fontId="6"/>
  </si>
  <si>
    <t>初狩保育所等電気・空調設備工事 予定価格内訳書</t>
    <rPh sb="0" eb="2">
      <t>ハツカリ</t>
    </rPh>
    <rPh sb="2" eb="5">
      <t>ホイクショ</t>
    </rPh>
    <rPh sb="5" eb="6">
      <t>トウ</t>
    </rPh>
    <rPh sb="6" eb="8">
      <t>デンキ</t>
    </rPh>
    <rPh sb="9" eb="11">
      <t>クウチョウ</t>
    </rPh>
    <rPh sb="11" eb="13">
      <t>セツビ</t>
    </rPh>
    <rPh sb="13" eb="15">
      <t>コウジ</t>
    </rPh>
    <phoneticPr fontId="5"/>
  </si>
  <si>
    <t>SUS</t>
    <phoneticPr fontId="5"/>
  </si>
  <si>
    <t>L=300 ｺﾞﾑﾍﾞｰｽ付</t>
    <phoneticPr fontId="5"/>
  </si>
  <si>
    <t>冷媒管 G管-20 L管-10mm保温</t>
    <phoneticPr fontId="5"/>
  </si>
  <si>
    <t>22.22Ф×12.70Ф</t>
    <phoneticPr fontId="5"/>
  </si>
  <si>
    <t>硬質ポリ塩化ﾋﾞﾆﾙ管</t>
    <phoneticPr fontId="5"/>
  </si>
  <si>
    <t>亜鉛めっき鋼板製ダクト</t>
    <phoneticPr fontId="5"/>
  </si>
  <si>
    <t>1.0m/m    ｱﾝｸﾞﾙﾌﾗﾝｼﾞ工法　</t>
    <phoneticPr fontId="5"/>
  </si>
  <si>
    <t>ｽﾊﾟｲﾗﾙﾀﾞｸﾄ</t>
    <phoneticPr fontId="5"/>
  </si>
  <si>
    <t>吹出口</t>
    <phoneticPr fontId="5"/>
  </si>
  <si>
    <t>VHS       550×250</t>
    <phoneticPr fontId="5"/>
  </si>
  <si>
    <t>VHS       300×150   FS付</t>
    <phoneticPr fontId="5"/>
  </si>
  <si>
    <t>VS        300×300</t>
    <phoneticPr fontId="5"/>
  </si>
  <si>
    <t>丸型フード　　ＳＵＳ</t>
    <phoneticPr fontId="5"/>
  </si>
  <si>
    <t>防火ダンパー</t>
    <phoneticPr fontId="5"/>
  </si>
  <si>
    <t>SAﾎﾞｯｸｽ　</t>
    <phoneticPr fontId="5"/>
  </si>
  <si>
    <t>吹出口ﾎﾞｯｸｽ　</t>
    <phoneticPr fontId="5"/>
  </si>
  <si>
    <t>550×350×350H</t>
    <phoneticPr fontId="5"/>
  </si>
  <si>
    <t>VS        300×150  FS付</t>
    <phoneticPr fontId="5"/>
  </si>
  <si>
    <t>RAﾎﾞｯｸｽ　</t>
    <phoneticPr fontId="5"/>
  </si>
  <si>
    <t>吸込口</t>
    <phoneticPr fontId="5"/>
  </si>
  <si>
    <t>350       亜鉛めっき鋼板製</t>
    <phoneticPr fontId="5"/>
  </si>
  <si>
    <t>0.6m/m    共板ﾌﾗﾝｼﾞ工法　</t>
    <phoneticPr fontId="5"/>
  </si>
  <si>
    <t>耐火ｷｬｯﾌﾟｾｯﾄ</t>
    <phoneticPr fontId="5"/>
  </si>
  <si>
    <t>吹出口</t>
    <phoneticPr fontId="5"/>
  </si>
  <si>
    <r>
      <t>株式会社　</t>
    </r>
    <r>
      <rPr>
        <b/>
        <sz val="16"/>
        <color theme="0"/>
        <rFont val="HG丸ｺﾞｼｯｸM-PRO"/>
        <family val="3"/>
        <charset val="128"/>
      </rPr>
      <t>馬　場　設　計</t>
    </r>
    <rPh sb="0" eb="4">
      <t>カブシキガイシャ</t>
    </rPh>
    <rPh sb="5" eb="6">
      <t>ウマ</t>
    </rPh>
    <rPh sb="7" eb="8">
      <t>バ</t>
    </rPh>
    <rPh sb="9" eb="10">
      <t>セツ</t>
    </rPh>
    <rPh sb="11" eb="12">
      <t>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</si>
</sst>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;[Red]\-#,##0.0"/>
    <numFmt numFmtId="177" formatCode="#,##0_ "/>
    <numFmt numFmtId="178" formatCode="#,##0.0_ "/>
    <numFmt numFmtId="179" formatCode="0.00_);[Red]\(0.00\)"/>
    <numFmt numFmtId="180" formatCode="#,##0_);[Red]\(#,##0\)"/>
    <numFmt numFmtId="181" formatCode="#,##0.0_ ;[Red]\-#,##0.0\ "/>
    <numFmt numFmtId="182" formatCode="&quot;表紙共&quot;\ ##\ &quot;枚&quot;"/>
    <numFmt numFmtId="183" formatCode="&quot;金　　￥&quot;\ #,##0\ &quot; - 也(消費税込)&quot;\ "/>
    <numFmt numFmtId="184" formatCode="0_);[Red]\(0\)"/>
    <numFmt numFmtId="185" formatCode="yyyy&quot;年&quot;m&quot;月&quot;;@"/>
    <numFmt numFmtId="186" formatCode="General;\-General;"/>
    <numFmt numFmtId="187" formatCode="#,###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name val="ＪＳ明朝"/>
      <family val="1"/>
      <charset val="128"/>
    </font>
    <font>
      <sz val="6"/>
      <name val="ＭＳ Ｐゴシック"/>
      <family val="2"/>
      <charset val="128"/>
      <scheme val="minor"/>
    </font>
    <font>
      <sz val="24"/>
      <name val="ＭＳ Ｐ明朝"/>
      <family val="1"/>
      <charset val="128"/>
    </font>
    <font>
      <sz val="22"/>
      <color theme="0"/>
      <name val="ＭＳ Ｐ明朝"/>
      <family val="1"/>
      <charset val="128"/>
    </font>
    <font>
      <b/>
      <sz val="14"/>
      <color theme="0"/>
      <name val="HG丸ｺﾞｼｯｸM-PRO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1"/>
      <color theme="0"/>
      <name val="HG丸ｺﾞｼｯｸM-PRO"/>
      <family val="3"/>
      <charset val="128"/>
    </font>
    <font>
      <sz val="11"/>
      <color theme="0"/>
      <name val="ＭＳ Ｐ明朝"/>
      <family val="1"/>
      <charset val="128"/>
    </font>
    <font>
      <sz val="11"/>
      <color theme="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3" fillId="0" borderId="0"/>
    <xf numFmtId="0" fontId="25" fillId="4" borderId="0" applyNumberFormat="0" applyBorder="0" applyAlignment="0" applyProtection="0">
      <alignment vertical="center"/>
    </xf>
    <xf numFmtId="0" fontId="3" fillId="0" borderId="0"/>
    <xf numFmtId="0" fontId="30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310">
    <xf numFmtId="0" fontId="0" fillId="0" borderId="0" xfId="0"/>
    <xf numFmtId="0" fontId="7" fillId="0" borderId="13" xfId="0" applyFont="1" applyBorder="1" applyAlignment="1">
      <alignment horizontal="left" shrinkToFit="1"/>
    </xf>
    <xf numFmtId="0" fontId="7" fillId="0" borderId="17" xfId="0" applyFont="1" applyBorder="1" applyAlignment="1">
      <alignment horizontal="left" shrinkToFit="1"/>
    </xf>
    <xf numFmtId="0" fontId="7" fillId="0" borderId="17" xfId="0" applyFont="1" applyBorder="1" applyAlignment="1">
      <alignment horizontal="center"/>
    </xf>
    <xf numFmtId="0" fontId="7" fillId="0" borderId="11" xfId="0" applyFont="1" applyBorder="1" applyAlignment="1">
      <alignment horizontal="left" shrinkToFit="1"/>
    </xf>
    <xf numFmtId="0" fontId="7" fillId="0" borderId="22" xfId="0" applyFont="1" applyBorder="1" applyAlignment="1">
      <alignment horizontal="left" shrinkToFit="1"/>
    </xf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left" shrinkToFit="1"/>
    </xf>
    <xf numFmtId="0" fontId="7" fillId="0" borderId="0" xfId="42" applyFont="1" applyProtection="1">
      <protection locked="0"/>
    </xf>
    <xf numFmtId="177" fontId="7" fillId="0" borderId="0" xfId="42" applyNumberFormat="1" applyFont="1" applyProtection="1">
      <protection locked="0"/>
    </xf>
    <xf numFmtId="0" fontId="7" fillId="0" borderId="0" xfId="0" applyFont="1" applyProtection="1">
      <protection locked="0"/>
    </xf>
    <xf numFmtId="178" fontId="7" fillId="0" borderId="11" xfId="33" applyNumberFormat="1" applyFont="1" applyFill="1" applyBorder="1"/>
    <xf numFmtId="0" fontId="7" fillId="0" borderId="12" xfId="42" applyFont="1" applyBorder="1" applyAlignment="1">
      <alignment horizontal="center" vertical="center"/>
    </xf>
    <xf numFmtId="178" fontId="7" fillId="0" borderId="12" xfId="33" applyNumberFormat="1" applyFont="1" applyFill="1" applyBorder="1" applyAlignment="1" applyProtection="1">
      <alignment horizontal="center" vertical="center"/>
    </xf>
    <xf numFmtId="38" fontId="7" fillId="0" borderId="12" xfId="33" applyFont="1" applyFill="1" applyBorder="1" applyAlignment="1" applyProtection="1">
      <alignment horizontal="centerContinuous" vertical="center"/>
    </xf>
    <xf numFmtId="38" fontId="7" fillId="0" borderId="0" xfId="33" applyFont="1" applyBorder="1" applyAlignment="1" applyProtection="1">
      <protection locked="0"/>
    </xf>
    <xf numFmtId="0" fontId="7" fillId="0" borderId="0" xfId="42" applyFont="1" applyAlignment="1" applyProtection="1">
      <alignment horizontal="center" vertical="center"/>
      <protection locked="0"/>
    </xf>
    <xf numFmtId="0" fontId="7" fillId="0" borderId="13" xfId="42" applyFont="1" applyBorder="1" applyAlignment="1" applyProtection="1">
      <alignment horizontal="center" vertical="center"/>
      <protection locked="0"/>
    </xf>
    <xf numFmtId="178" fontId="7" fillId="0" borderId="13" xfId="33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1" xfId="0" applyFont="1" applyBorder="1" applyProtection="1">
      <protection locked="0"/>
    </xf>
    <xf numFmtId="178" fontId="7" fillId="0" borderId="11" xfId="0" applyNumberFormat="1" applyFont="1" applyBorder="1" applyProtection="1">
      <protection locked="0"/>
    </xf>
    <xf numFmtId="38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1" xfId="42" applyFont="1" applyBorder="1" applyProtection="1">
      <protection locked="0"/>
    </xf>
    <xf numFmtId="178" fontId="7" fillId="0" borderId="0" xfId="33" applyNumberFormat="1" applyFont="1" applyBorder="1" applyAlignment="1" applyProtection="1">
      <protection locked="0"/>
    </xf>
    <xf numFmtId="0" fontId="7" fillId="0" borderId="13" xfId="42" applyFont="1" applyBorder="1" applyAlignment="1">
      <alignment horizontal="center" vertical="center"/>
    </xf>
    <xf numFmtId="178" fontId="7" fillId="0" borderId="13" xfId="33" applyNumberFormat="1" applyFont="1" applyFill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/>
      <protection locked="0"/>
    </xf>
    <xf numFmtId="178" fontId="7" fillId="0" borderId="11" xfId="0" applyNumberFormat="1" applyFont="1" applyBorder="1"/>
    <xf numFmtId="38" fontId="7" fillId="0" borderId="11" xfId="0" applyNumberFormat="1" applyFont="1" applyBorder="1" applyAlignment="1">
      <alignment horizontal="center" vertical="center"/>
    </xf>
    <xf numFmtId="0" fontId="7" fillId="0" borderId="13" xfId="0" applyFont="1" applyBorder="1" applyProtection="1">
      <protection locked="0"/>
    </xf>
    <xf numFmtId="0" fontId="29" fillId="0" borderId="0" xfId="42" applyFont="1" applyProtection="1"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13" xfId="0" applyFont="1" applyBorder="1" applyProtection="1">
      <protection locked="0"/>
    </xf>
    <xf numFmtId="178" fontId="7" fillId="0" borderId="13" xfId="0" applyNumberFormat="1" applyFont="1" applyBorder="1"/>
    <xf numFmtId="38" fontId="7" fillId="0" borderId="13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shrinkToFit="1"/>
    </xf>
    <xf numFmtId="178" fontId="7" fillId="0" borderId="13" xfId="0" applyNumberFormat="1" applyFont="1" applyBorder="1" applyProtection="1">
      <protection locked="0"/>
    </xf>
    <xf numFmtId="38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shrinkToFit="1"/>
      <protection locked="0"/>
    </xf>
    <xf numFmtId="0" fontId="26" fillId="0" borderId="11" xfId="0" applyFont="1" applyBorder="1" applyProtection="1">
      <protection locked="0"/>
    </xf>
    <xf numFmtId="0" fontId="26" fillId="0" borderId="11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11" xfId="42" applyFont="1" applyBorder="1" applyAlignment="1" applyProtection="1">
      <alignment horizontal="center"/>
      <protection locked="0"/>
    </xf>
    <xf numFmtId="178" fontId="26" fillId="0" borderId="11" xfId="0" applyNumberFormat="1" applyFont="1" applyBorder="1" applyProtection="1">
      <protection locked="0"/>
    </xf>
    <xf numFmtId="178" fontId="7" fillId="0" borderId="24" xfId="33" applyNumberFormat="1" applyFont="1" applyFill="1" applyBorder="1"/>
    <xf numFmtId="178" fontId="7" fillId="0" borderId="11" xfId="33" applyNumberFormat="1" applyFont="1" applyFill="1" applyBorder="1" applyAlignment="1"/>
    <xf numFmtId="0" fontId="7" fillId="0" borderId="24" xfId="0" applyFont="1" applyBorder="1" applyProtection="1">
      <protection locked="0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6" xfId="0" applyFont="1" applyBorder="1" applyAlignment="1">
      <alignment horizontal="left" vertical="top"/>
    </xf>
    <xf numFmtId="0" fontId="7" fillId="0" borderId="2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83" fontId="8" fillId="0" borderId="14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16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28" fillId="0" borderId="24" xfId="0" applyFont="1" applyBorder="1" applyAlignment="1" applyProtection="1">
      <alignment horizontal="center"/>
      <protection locked="0"/>
    </xf>
    <xf numFmtId="178" fontId="7" fillId="0" borderId="24" xfId="0" applyNumberFormat="1" applyFont="1" applyBorder="1"/>
    <xf numFmtId="38" fontId="7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11" xfId="0" applyFont="1" applyBorder="1" applyAlignment="1" applyProtection="1">
      <alignment horizontal="center" shrinkToFit="1"/>
      <protection locked="0"/>
    </xf>
    <xf numFmtId="0" fontId="7" fillId="0" borderId="24" xfId="0" applyFont="1" applyBorder="1" applyAlignment="1">
      <alignment horizontal="center" shrinkToFit="1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9" xfId="42" applyFont="1" applyBorder="1" applyProtection="1">
      <protection locked="0"/>
    </xf>
    <xf numFmtId="0" fontId="7" fillId="0" borderId="39" xfId="0" applyFont="1" applyBorder="1" applyAlignment="1">
      <alignment horizontal="left" shrinkToFit="1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39" xfId="0" applyFont="1" applyBorder="1" applyProtection="1">
      <protection locked="0"/>
    </xf>
    <xf numFmtId="178" fontId="7" fillId="0" borderId="39" xfId="0" applyNumberFormat="1" applyFont="1" applyBorder="1" applyProtection="1">
      <protection locked="0"/>
    </xf>
    <xf numFmtId="38" fontId="7" fillId="0" borderId="39" xfId="0" applyNumberFormat="1" applyFont="1" applyBorder="1" applyAlignment="1" applyProtection="1">
      <alignment horizontal="center" vertical="center"/>
      <protection locked="0"/>
    </xf>
    <xf numFmtId="38" fontId="7" fillId="0" borderId="39" xfId="0" applyNumberFormat="1" applyFont="1" applyBorder="1" applyAlignment="1">
      <alignment horizontal="center" vertical="center"/>
    </xf>
    <xf numFmtId="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3" fontId="7" fillId="0" borderId="12" xfId="33" applyNumberFormat="1" applyFont="1" applyFill="1" applyBorder="1" applyAlignment="1" applyProtection="1">
      <alignment horizontal="center" vertical="center"/>
    </xf>
    <xf numFmtId="3" fontId="7" fillId="0" borderId="0" xfId="33" applyNumberFormat="1" applyFont="1" applyFill="1" applyBorder="1" applyAlignment="1" applyProtection="1"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3" fontId="7" fillId="0" borderId="0" xfId="42" applyNumberFormat="1" applyFont="1" applyProtection="1">
      <protection locked="0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178" fontId="7" fillId="0" borderId="39" xfId="33" applyNumberFormat="1" applyFont="1" applyFill="1" applyBorder="1"/>
    <xf numFmtId="0" fontId="7" fillId="0" borderId="35" xfId="0" applyFont="1" applyBorder="1" applyAlignment="1">
      <alignment horizontal="right" vertical="center"/>
    </xf>
    <xf numFmtId="0" fontId="7" fillId="0" borderId="35" xfId="0" applyFont="1" applyBorder="1" applyAlignment="1">
      <alignment horizontal="left" vertical="center"/>
    </xf>
    <xf numFmtId="178" fontId="7" fillId="0" borderId="39" xfId="33" applyNumberFormat="1" applyFont="1" applyFill="1" applyBorder="1" applyAlignment="1"/>
    <xf numFmtId="178" fontId="7" fillId="0" borderId="39" xfId="0" applyNumberFormat="1" applyFont="1" applyBorder="1"/>
    <xf numFmtId="0" fontId="7" fillId="0" borderId="39" xfId="0" applyFont="1" applyBorder="1" applyAlignment="1">
      <alignment horizontal="center" shrinkToFit="1"/>
    </xf>
    <xf numFmtId="0" fontId="28" fillId="0" borderId="39" xfId="0" applyFont="1" applyBorder="1" applyAlignment="1" applyProtection="1">
      <alignment horizontal="center"/>
      <protection locked="0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1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185" fontId="7" fillId="0" borderId="19" xfId="0" applyNumberFormat="1" applyFont="1" applyBorder="1" applyAlignment="1">
      <alignment horizontal="center" vertical="center"/>
    </xf>
    <xf numFmtId="182" fontId="7" fillId="0" borderId="18" xfId="0" applyNumberFormat="1" applyFont="1" applyBorder="1" applyAlignment="1">
      <alignment horizontal="center" vertical="center"/>
    </xf>
    <xf numFmtId="0" fontId="7" fillId="0" borderId="32" xfId="44" applyFont="1" applyBorder="1" applyAlignment="1">
      <alignment horizontal="centerContinuous" vertical="center"/>
    </xf>
    <xf numFmtId="0" fontId="7" fillId="0" borderId="31" xfId="44" applyFont="1" applyBorder="1" applyAlignment="1">
      <alignment horizontal="centerContinuous" vertical="center"/>
    </xf>
    <xf numFmtId="0" fontId="7" fillId="0" borderId="31" xfId="42" applyFont="1" applyBorder="1" applyAlignment="1">
      <alignment horizontal="centerContinuous" vertical="center"/>
    </xf>
    <xf numFmtId="180" fontId="7" fillId="0" borderId="12" xfId="44" quotePrefix="1" applyNumberFormat="1" applyFont="1" applyBorder="1" applyAlignment="1">
      <alignment horizontal="center" vertical="center"/>
    </xf>
    <xf numFmtId="186" fontId="7" fillId="0" borderId="12" xfId="44" applyNumberFormat="1" applyFont="1" applyBorder="1" applyAlignment="1">
      <alignment horizontal="center" vertical="center"/>
    </xf>
    <xf numFmtId="181" fontId="7" fillId="0" borderId="12" xfId="44" quotePrefix="1" applyNumberFormat="1" applyFont="1" applyBorder="1" applyAlignment="1">
      <alignment horizontal="center" vertical="center"/>
    </xf>
    <xf numFmtId="186" fontId="7" fillId="0" borderId="32" xfId="44" quotePrefix="1" applyNumberFormat="1" applyFont="1" applyBorder="1" applyAlignment="1">
      <alignment horizontal="left" vertical="center" shrinkToFit="1"/>
    </xf>
    <xf numFmtId="186" fontId="7" fillId="0" borderId="30" xfId="44" applyNumberFormat="1" applyFont="1" applyBorder="1" applyAlignment="1">
      <alignment horizontal="justify" vertical="center"/>
    </xf>
    <xf numFmtId="186" fontId="7" fillId="0" borderId="12" xfId="44" quotePrefix="1" applyNumberFormat="1" applyFont="1" applyBorder="1" applyAlignment="1">
      <alignment horizontal="center" vertical="center"/>
    </xf>
    <xf numFmtId="0" fontId="7" fillId="0" borderId="0" xfId="49" applyFont="1"/>
    <xf numFmtId="0" fontId="7" fillId="0" borderId="24" xfId="49" applyFont="1" applyBorder="1" applyAlignment="1">
      <alignment horizontal="left" shrinkToFit="1"/>
    </xf>
    <xf numFmtId="0" fontId="7" fillId="0" borderId="17" xfId="49" applyFont="1" applyBorder="1" applyAlignment="1">
      <alignment horizontal="left" shrinkToFit="1"/>
    </xf>
    <xf numFmtId="178" fontId="7" fillId="0" borderId="24" xfId="47" applyNumberFormat="1" applyFont="1" applyBorder="1"/>
    <xf numFmtId="0" fontId="7" fillId="0" borderId="17" xfId="49" applyFont="1" applyBorder="1" applyAlignment="1">
      <alignment horizontal="center"/>
    </xf>
    <xf numFmtId="0" fontId="7" fillId="0" borderId="11" xfId="49" applyFont="1" applyBorder="1" applyAlignment="1">
      <alignment horizontal="left" shrinkToFit="1"/>
    </xf>
    <xf numFmtId="0" fontId="7" fillId="0" borderId="22" xfId="49" applyFont="1" applyBorder="1" applyAlignment="1">
      <alignment horizontal="left" shrinkToFit="1"/>
    </xf>
    <xf numFmtId="178" fontId="7" fillId="0" borderId="11" xfId="47" applyNumberFormat="1" applyFont="1" applyBorder="1"/>
    <xf numFmtId="0" fontId="7" fillId="0" borderId="22" xfId="49" applyFont="1" applyBorder="1" applyAlignment="1">
      <alignment horizontal="center"/>
    </xf>
    <xf numFmtId="0" fontId="7" fillId="0" borderId="11" xfId="49" applyFont="1" applyBorder="1" applyAlignment="1">
      <alignment shrinkToFit="1"/>
    </xf>
    <xf numFmtId="0" fontId="7" fillId="0" borderId="22" xfId="49" applyFont="1" applyBorder="1" applyAlignment="1">
      <alignment shrinkToFit="1"/>
    </xf>
    <xf numFmtId="37" fontId="7" fillId="0" borderId="0" xfId="49" applyNumberFormat="1" applyFont="1"/>
    <xf numFmtId="10" fontId="7" fillId="0" borderId="0" xfId="49" applyNumberFormat="1" applyFont="1"/>
    <xf numFmtId="0" fontId="7" fillId="0" borderId="11" xfId="49" applyFont="1" applyBorder="1" applyAlignment="1">
      <alignment horizontal="center" shrinkToFit="1"/>
    </xf>
    <xf numFmtId="0" fontId="7" fillId="0" borderId="11" xfId="49" applyFont="1" applyBorder="1" applyAlignment="1">
      <alignment horizontal="center"/>
    </xf>
    <xf numFmtId="0" fontId="7" fillId="0" borderId="39" xfId="49" applyFont="1" applyBorder="1" applyAlignment="1">
      <alignment horizontal="left" shrinkToFit="1"/>
    </xf>
    <xf numFmtId="0" fontId="7" fillId="0" borderId="38" xfId="49" applyFont="1" applyBorder="1" applyAlignment="1">
      <alignment horizontal="left" shrinkToFit="1"/>
    </xf>
    <xf numFmtId="178" fontId="7" fillId="0" borderId="39" xfId="47" applyNumberFormat="1" applyFont="1" applyBorder="1"/>
    <xf numFmtId="0" fontId="7" fillId="0" borderId="38" xfId="49" applyFont="1" applyBorder="1" applyAlignment="1">
      <alignment horizontal="center"/>
    </xf>
    <xf numFmtId="0" fontId="7" fillId="0" borderId="0" xfId="49" applyFont="1" applyAlignment="1">
      <alignment horizontal="left" shrinkToFit="1"/>
    </xf>
    <xf numFmtId="0" fontId="7" fillId="0" borderId="24" xfId="49" applyFont="1" applyBorder="1" applyAlignment="1">
      <alignment horizontal="center"/>
    </xf>
    <xf numFmtId="0" fontId="7" fillId="0" borderId="0" xfId="49" applyFont="1" applyAlignment="1">
      <alignment horizontal="center"/>
    </xf>
    <xf numFmtId="176" fontId="7" fillId="0" borderId="0" xfId="47" applyNumberFormat="1" applyFont="1"/>
    <xf numFmtId="38" fontId="7" fillId="0" borderId="0" xfId="47" applyFont="1" applyAlignment="1">
      <alignment horizontal="right"/>
    </xf>
    <xf numFmtId="38" fontId="7" fillId="0" borderId="0" xfId="47" applyFont="1"/>
    <xf numFmtId="0" fontId="7" fillId="0" borderId="0" xfId="49" applyFont="1" applyAlignment="1">
      <alignment horizontal="left" wrapText="1"/>
    </xf>
    <xf numFmtId="0" fontId="7" fillId="0" borderId="24" xfId="0" applyFont="1" applyBorder="1" applyAlignment="1" applyProtection="1">
      <alignment shrinkToFit="1"/>
      <protection locked="0"/>
    </xf>
    <xf numFmtId="0" fontId="7" fillId="0" borderId="12" xfId="49" applyFont="1" applyBorder="1" applyAlignment="1">
      <alignment horizontal="center"/>
    </xf>
    <xf numFmtId="0" fontId="7" fillId="0" borderId="12" xfId="49" applyFont="1" applyBorder="1" applyAlignment="1">
      <alignment horizontal="center" shrinkToFit="1"/>
    </xf>
    <xf numFmtId="0" fontId="7" fillId="0" borderId="32" xfId="49" applyFont="1" applyBorder="1" applyAlignment="1">
      <alignment horizontal="center" shrinkToFit="1"/>
    </xf>
    <xf numFmtId="176" fontId="7" fillId="0" borderId="12" xfId="47" applyNumberFormat="1" applyFont="1" applyBorder="1" applyAlignment="1">
      <alignment horizontal="center"/>
    </xf>
    <xf numFmtId="0" fontId="7" fillId="0" borderId="32" xfId="49" applyFont="1" applyBorder="1" applyAlignment="1">
      <alignment horizontal="center"/>
    </xf>
    <xf numFmtId="38" fontId="7" fillId="0" borderId="32" xfId="47" applyFont="1" applyBorder="1" applyAlignment="1">
      <alignment horizontal="center"/>
    </xf>
    <xf numFmtId="0" fontId="7" fillId="0" borderId="32" xfId="49" applyFont="1" applyBorder="1" applyAlignment="1">
      <alignment horizontal="center" wrapText="1"/>
    </xf>
    <xf numFmtId="0" fontId="7" fillId="0" borderId="39" xfId="49" applyFont="1" applyBorder="1" applyAlignment="1">
      <alignment horizontal="center"/>
    </xf>
    <xf numFmtId="186" fontId="7" fillId="0" borderId="0" xfId="44" applyNumberFormat="1" applyFont="1"/>
    <xf numFmtId="187" fontId="7" fillId="0" borderId="39" xfId="44" applyNumberFormat="1" applyFont="1" applyBorder="1" applyAlignment="1">
      <alignment horizontal="center"/>
    </xf>
    <xf numFmtId="187" fontId="7" fillId="0" borderId="39" xfId="44" applyNumberFormat="1" applyFont="1" applyBorder="1" applyAlignment="1">
      <alignment horizontal="left"/>
    </xf>
    <xf numFmtId="187" fontId="7" fillId="0" borderId="36" xfId="44" applyNumberFormat="1" applyFont="1" applyBorder="1" applyAlignment="1">
      <alignment horizontal="center"/>
    </xf>
    <xf numFmtId="187" fontId="7" fillId="0" borderId="38" xfId="44" applyNumberFormat="1" applyFont="1" applyBorder="1" applyAlignment="1">
      <alignment horizontal="left" shrinkToFit="1"/>
    </xf>
    <xf numFmtId="181" fontId="7" fillId="0" borderId="39" xfId="44" applyNumberFormat="1" applyFont="1" applyBorder="1" applyAlignment="1">
      <alignment horizontal="right"/>
    </xf>
    <xf numFmtId="180" fontId="7" fillId="0" borderId="39" xfId="44" applyNumberFormat="1" applyFont="1" applyBorder="1" applyAlignment="1">
      <alignment horizontal="right"/>
    </xf>
    <xf numFmtId="187" fontId="7" fillId="0" borderId="37" xfId="44" applyNumberFormat="1" applyFont="1" applyBorder="1" applyAlignment="1">
      <alignment horizontal="center"/>
    </xf>
    <xf numFmtId="187" fontId="7" fillId="0" borderId="38" xfId="44" applyNumberFormat="1" applyFont="1" applyBorder="1" applyAlignment="1">
      <alignment horizontal="center"/>
    </xf>
    <xf numFmtId="187" fontId="7" fillId="0" borderId="20" xfId="44" applyNumberFormat="1" applyFont="1" applyBorder="1" applyAlignment="1">
      <alignment horizontal="center"/>
    </xf>
    <xf numFmtId="187" fontId="7" fillId="0" borderId="22" xfId="44" applyNumberFormat="1" applyFont="1" applyBorder="1" applyAlignment="1">
      <alignment horizontal="left" shrinkToFit="1"/>
    </xf>
    <xf numFmtId="181" fontId="7" fillId="0" borderId="11" xfId="44" applyNumberFormat="1" applyFont="1" applyBorder="1" applyAlignment="1">
      <alignment horizontal="right"/>
    </xf>
    <xf numFmtId="187" fontId="7" fillId="0" borderId="11" xfId="44" applyNumberFormat="1" applyFont="1" applyBorder="1" applyAlignment="1">
      <alignment horizontal="center"/>
    </xf>
    <xf numFmtId="180" fontId="7" fillId="0" borderId="11" xfId="44" applyNumberFormat="1" applyFont="1" applyBorder="1" applyAlignment="1">
      <alignment horizontal="right"/>
    </xf>
    <xf numFmtId="187" fontId="7" fillId="0" borderId="10" xfId="44" applyNumberFormat="1" applyFont="1" applyBorder="1" applyAlignment="1">
      <alignment horizontal="center"/>
    </xf>
    <xf numFmtId="187" fontId="7" fillId="0" borderId="22" xfId="44" applyNumberFormat="1" applyFont="1" applyBorder="1" applyAlignment="1">
      <alignment horizontal="center"/>
    </xf>
    <xf numFmtId="187" fontId="7" fillId="0" borderId="11" xfId="44" applyNumberFormat="1" applyFont="1" applyBorder="1" applyAlignment="1">
      <alignment horizontal="left"/>
    </xf>
    <xf numFmtId="187" fontId="7" fillId="0" borderId="24" xfId="44" applyNumberFormat="1" applyFont="1" applyBorder="1" applyAlignment="1">
      <alignment horizontal="left"/>
    </xf>
    <xf numFmtId="187" fontId="7" fillId="0" borderId="27" xfId="44" applyNumberFormat="1" applyFont="1" applyBorder="1" applyAlignment="1">
      <alignment horizontal="center"/>
    </xf>
    <xf numFmtId="187" fontId="7" fillId="0" borderId="17" xfId="44" applyNumberFormat="1" applyFont="1" applyBorder="1" applyAlignment="1">
      <alignment horizontal="left" shrinkToFit="1"/>
    </xf>
    <xf numFmtId="181" fontId="7" fillId="0" borderId="24" xfId="44" applyNumberFormat="1" applyFont="1" applyBorder="1" applyAlignment="1">
      <alignment horizontal="right"/>
    </xf>
    <xf numFmtId="187" fontId="7" fillId="0" borderId="24" xfId="44" applyNumberFormat="1" applyFont="1" applyBorder="1" applyAlignment="1">
      <alignment horizontal="center"/>
    </xf>
    <xf numFmtId="180" fontId="7" fillId="0" borderId="24" xfId="44" applyNumberFormat="1" applyFont="1" applyBorder="1" applyAlignment="1">
      <alignment horizontal="right"/>
    </xf>
    <xf numFmtId="186" fontId="7" fillId="0" borderId="17" xfId="44" applyNumberFormat="1" applyFont="1" applyBorder="1"/>
    <xf numFmtId="186" fontId="7" fillId="0" borderId="24" xfId="44" applyNumberFormat="1" applyFont="1" applyBorder="1" applyAlignment="1">
      <alignment horizontal="left"/>
    </xf>
    <xf numFmtId="186" fontId="7" fillId="0" borderId="27" xfId="44" applyNumberFormat="1" applyFont="1" applyBorder="1"/>
    <xf numFmtId="186" fontId="7" fillId="0" borderId="17" xfId="44" applyNumberFormat="1" applyFont="1" applyBorder="1" applyAlignment="1">
      <alignment horizontal="left" shrinkToFit="1"/>
    </xf>
    <xf numFmtId="186" fontId="7" fillId="0" borderId="24" xfId="44" applyNumberFormat="1" applyFont="1" applyBorder="1"/>
    <xf numFmtId="186" fontId="7" fillId="0" borderId="0" xfId="44" applyNumberFormat="1" applyFont="1" applyAlignment="1">
      <alignment horizontal="right"/>
    </xf>
    <xf numFmtId="0" fontId="7" fillId="0" borderId="39" xfId="49" applyFont="1" applyFill="1" applyBorder="1" applyAlignment="1">
      <alignment horizontal="center"/>
    </xf>
    <xf numFmtId="0" fontId="7" fillId="0" borderId="11" xfId="49" applyFont="1" applyFill="1" applyBorder="1" applyAlignment="1">
      <alignment horizontal="center"/>
    </xf>
    <xf numFmtId="0" fontId="7" fillId="0" borderId="24" xfId="49" applyFont="1" applyFill="1" applyBorder="1" applyAlignment="1">
      <alignment horizontal="center"/>
    </xf>
    <xf numFmtId="187" fontId="7" fillId="0" borderId="11" xfId="44" applyNumberFormat="1" applyFont="1" applyFill="1" applyBorder="1" applyAlignment="1">
      <alignment horizontal="center"/>
    </xf>
    <xf numFmtId="187" fontId="7" fillId="0" borderId="39" xfId="44" applyNumberFormat="1" applyFont="1" applyFill="1" applyBorder="1" applyAlignment="1">
      <alignment horizontal="center"/>
    </xf>
    <xf numFmtId="38" fontId="37" fillId="0" borderId="13" xfId="33" applyFont="1" applyFill="1" applyBorder="1" applyAlignment="1" applyProtection="1">
      <alignment horizontal="centerContinuous" vertical="center"/>
    </xf>
    <xf numFmtId="3" fontId="37" fillId="0" borderId="13" xfId="33" applyNumberFormat="1" applyFont="1" applyFill="1" applyBorder="1" applyAlignment="1" applyProtection="1">
      <alignment horizontal="center" vertical="center"/>
    </xf>
    <xf numFmtId="0" fontId="37" fillId="0" borderId="13" xfId="42" applyFont="1" applyBorder="1" applyAlignment="1">
      <alignment horizontal="center" vertical="center"/>
    </xf>
    <xf numFmtId="38" fontId="37" fillId="0" borderId="11" xfId="0" applyNumberFormat="1" applyFont="1" applyBorder="1"/>
    <xf numFmtId="3" fontId="37" fillId="0" borderId="11" xfId="33" applyNumberFormat="1" applyFont="1" applyFill="1" applyBorder="1" applyAlignment="1" applyProtection="1"/>
    <xf numFmtId="0" fontId="37" fillId="0" borderId="11" xfId="0" applyFont="1" applyBorder="1" applyProtection="1">
      <protection locked="0"/>
    </xf>
    <xf numFmtId="38" fontId="37" fillId="0" borderId="24" xfId="0" applyNumberFormat="1" applyFont="1" applyBorder="1"/>
    <xf numFmtId="3" fontId="37" fillId="0" borderId="24" xfId="33" applyNumberFormat="1" applyFont="1" applyFill="1" applyBorder="1" applyAlignment="1" applyProtection="1"/>
    <xf numFmtId="0" fontId="37" fillId="0" borderId="24" xfId="0" applyFont="1" applyBorder="1" applyProtection="1">
      <protection locked="0"/>
    </xf>
    <xf numFmtId="38" fontId="37" fillId="0" borderId="13" xfId="0" applyNumberFormat="1" applyFont="1" applyBorder="1"/>
    <xf numFmtId="3" fontId="37" fillId="0" borderId="13" xfId="33" applyNumberFormat="1" applyFont="1" applyFill="1" applyBorder="1" applyAlignment="1" applyProtection="1"/>
    <xf numFmtId="0" fontId="37" fillId="0" borderId="13" xfId="0" applyFont="1" applyBorder="1" applyProtection="1">
      <protection locked="0"/>
    </xf>
    <xf numFmtId="38" fontId="37" fillId="0" borderId="39" xfId="0" applyNumberFormat="1" applyFont="1" applyBorder="1"/>
    <xf numFmtId="3" fontId="37" fillId="0" borderId="39" xfId="33" applyNumberFormat="1" applyFont="1" applyFill="1" applyBorder="1" applyAlignment="1" applyProtection="1"/>
    <xf numFmtId="0" fontId="37" fillId="0" borderId="39" xfId="0" applyFont="1" applyBorder="1" applyProtection="1">
      <protection locked="0"/>
    </xf>
    <xf numFmtId="38" fontId="37" fillId="0" borderId="13" xfId="0" applyNumberFormat="1" applyFont="1" applyBorder="1" applyProtection="1">
      <protection locked="0"/>
    </xf>
    <xf numFmtId="0" fontId="37" fillId="0" borderId="39" xfId="42" applyFont="1" applyBorder="1" applyAlignment="1" applyProtection="1">
      <alignment horizontal="left"/>
      <protection locked="0"/>
    </xf>
    <xf numFmtId="0" fontId="37" fillId="0" borderId="11" xfId="42" applyFont="1" applyBorder="1" applyAlignment="1" applyProtection="1">
      <alignment horizontal="right" shrinkToFit="1"/>
      <protection locked="0"/>
    </xf>
    <xf numFmtId="38" fontId="37" fillId="0" borderId="11" xfId="0" applyNumberFormat="1" applyFont="1" applyBorder="1" applyProtection="1">
      <protection locked="0"/>
    </xf>
    <xf numFmtId="180" fontId="37" fillId="0" borderId="39" xfId="44" applyNumberFormat="1" applyFont="1" applyBorder="1" applyAlignment="1">
      <alignment horizontal="right"/>
    </xf>
    <xf numFmtId="187" fontId="37" fillId="0" borderId="36" xfId="44" applyNumberFormat="1" applyFont="1" applyBorder="1" applyAlignment="1">
      <alignment horizontal="center"/>
    </xf>
    <xf numFmtId="187" fontId="37" fillId="0" borderId="37" xfId="44" applyNumberFormat="1" applyFont="1" applyBorder="1" applyAlignment="1">
      <alignment horizontal="center"/>
    </xf>
    <xf numFmtId="187" fontId="37" fillId="0" borderId="38" xfId="44" applyNumberFormat="1" applyFont="1" applyBorder="1" applyAlignment="1">
      <alignment horizontal="center"/>
    </xf>
    <xf numFmtId="180" fontId="37" fillId="0" borderId="11" xfId="44" applyNumberFormat="1" applyFont="1" applyBorder="1" applyAlignment="1">
      <alignment horizontal="right"/>
    </xf>
    <xf numFmtId="187" fontId="37" fillId="0" borderId="20" xfId="44" applyNumberFormat="1" applyFont="1" applyBorder="1" applyAlignment="1">
      <alignment horizontal="center"/>
    </xf>
    <xf numFmtId="187" fontId="37" fillId="0" borderId="10" xfId="44" applyNumberFormat="1" applyFont="1" applyBorder="1" applyAlignment="1">
      <alignment horizontal="center"/>
    </xf>
    <xf numFmtId="187" fontId="37" fillId="0" borderId="22" xfId="44" applyNumberFormat="1" applyFont="1" applyBorder="1" applyAlignment="1">
      <alignment horizontal="center"/>
    </xf>
    <xf numFmtId="180" fontId="37" fillId="0" borderId="24" xfId="44" applyNumberFormat="1" applyFont="1" applyBorder="1" applyAlignment="1">
      <alignment horizontal="right"/>
    </xf>
    <xf numFmtId="187" fontId="37" fillId="0" borderId="27" xfId="44" applyNumberFormat="1" applyFont="1" applyBorder="1" applyAlignment="1">
      <alignment horizontal="center"/>
    </xf>
    <xf numFmtId="187" fontId="37" fillId="0" borderId="0" xfId="44" applyNumberFormat="1" applyFont="1" applyAlignment="1">
      <alignment horizontal="center"/>
    </xf>
    <xf numFmtId="187" fontId="37" fillId="0" borderId="17" xfId="44" applyNumberFormat="1" applyFont="1" applyBorder="1" applyAlignment="1">
      <alignment horizontal="center"/>
    </xf>
    <xf numFmtId="3" fontId="37" fillId="0" borderId="17" xfId="47" applyNumberFormat="1" applyFont="1" applyBorder="1" applyAlignment="1">
      <alignment horizontal="right"/>
    </xf>
    <xf numFmtId="3" fontId="37" fillId="0" borderId="39" xfId="47" applyNumberFormat="1" applyFont="1" applyBorder="1"/>
    <xf numFmtId="0" fontId="37" fillId="0" borderId="17" xfId="49" applyFont="1" applyBorder="1" applyAlignment="1">
      <alignment horizontal="left" wrapText="1"/>
    </xf>
    <xf numFmtId="3" fontId="37" fillId="0" borderId="22" xfId="47" applyNumberFormat="1" applyFont="1" applyBorder="1" applyAlignment="1">
      <alignment horizontal="right"/>
    </xf>
    <xf numFmtId="3" fontId="37" fillId="0" borderId="22" xfId="47" applyNumberFormat="1" applyFont="1" applyBorder="1"/>
    <xf numFmtId="0" fontId="37" fillId="0" borderId="22" xfId="49" applyFont="1" applyBorder="1" applyAlignment="1">
      <alignment horizontal="left" wrapText="1"/>
    </xf>
    <xf numFmtId="3" fontId="37" fillId="0" borderId="17" xfId="47" applyNumberFormat="1" applyFont="1" applyBorder="1"/>
    <xf numFmtId="3" fontId="37" fillId="0" borderId="22" xfId="47" applyNumberFormat="1" applyFont="1" applyBorder="1" applyAlignment="1"/>
    <xf numFmtId="0" fontId="37" fillId="0" borderId="22" xfId="49" applyFont="1" applyBorder="1" applyAlignment="1">
      <alignment wrapText="1"/>
    </xf>
    <xf numFmtId="3" fontId="37" fillId="0" borderId="38" xfId="47" applyNumberFormat="1" applyFont="1" applyBorder="1" applyAlignment="1">
      <alignment horizontal="right"/>
    </xf>
    <xf numFmtId="0" fontId="37" fillId="0" borderId="38" xfId="49" applyFont="1" applyBorder="1" applyAlignment="1">
      <alignment horizontal="left" wrapText="1"/>
    </xf>
    <xf numFmtId="3" fontId="37" fillId="0" borderId="38" xfId="47" applyNumberFormat="1" applyFont="1" applyBorder="1"/>
    <xf numFmtId="3" fontId="37" fillId="0" borderId="24" xfId="47" applyNumberFormat="1" applyFont="1" applyBorder="1"/>
    <xf numFmtId="3" fontId="37" fillId="0" borderId="11" xfId="47" applyNumberFormat="1" applyFont="1" applyBorder="1"/>
    <xf numFmtId="0" fontId="37" fillId="0" borderId="22" xfId="49" applyFont="1" applyBorder="1" applyAlignment="1">
      <alignment horizontal="left"/>
    </xf>
    <xf numFmtId="0" fontId="37" fillId="0" borderId="17" xfId="49" applyFont="1" applyBorder="1" applyAlignment="1">
      <alignment horizontal="left"/>
    </xf>
    <xf numFmtId="0" fontId="37" fillId="0" borderId="11" xfId="49" applyFont="1" applyBorder="1" applyAlignment="1">
      <alignment horizontal="left"/>
    </xf>
    <xf numFmtId="0" fontId="37" fillId="0" borderId="11" xfId="49" applyFont="1" applyBorder="1" applyAlignment="1">
      <alignment horizontal="left" wrapText="1"/>
    </xf>
    <xf numFmtId="38" fontId="37" fillId="0" borderId="0" xfId="47" applyFont="1" applyAlignment="1">
      <alignment horizontal="right"/>
    </xf>
    <xf numFmtId="38" fontId="37" fillId="0" borderId="0" xfId="47" applyFont="1"/>
    <xf numFmtId="0" fontId="37" fillId="0" borderId="0" xfId="49" applyFont="1" applyAlignment="1">
      <alignment horizontal="left" wrapText="1"/>
    </xf>
    <xf numFmtId="0" fontId="37" fillId="0" borderId="23" xfId="0" applyFont="1" applyBorder="1" applyProtection="1">
      <protection locked="0"/>
    </xf>
    <xf numFmtId="177" fontId="37" fillId="0" borderId="14" xfId="0" applyNumberFormat="1" applyFont="1" applyBorder="1" applyProtection="1">
      <protection locked="0"/>
    </xf>
    <xf numFmtId="38" fontId="37" fillId="0" borderId="14" xfId="33" applyFont="1" applyBorder="1" applyAlignment="1" applyProtection="1">
      <protection locked="0"/>
    </xf>
    <xf numFmtId="0" fontId="37" fillId="0" borderId="21" xfId="0" applyFont="1" applyBorder="1" applyProtection="1">
      <protection locked="0"/>
    </xf>
    <xf numFmtId="38" fontId="37" fillId="0" borderId="13" xfId="33" applyFont="1" applyFill="1" applyBorder="1" applyAlignment="1" applyProtection="1">
      <alignment horizontal="centerContinuous" vertical="center"/>
      <protection locked="0"/>
    </xf>
    <xf numFmtId="0" fontId="37" fillId="0" borderId="23" xfId="42" applyFont="1" applyBorder="1" applyProtection="1">
      <protection locked="0"/>
    </xf>
    <xf numFmtId="0" fontId="37" fillId="0" borderId="14" xfId="42" applyFont="1" applyBorder="1" applyProtection="1">
      <protection locked="0"/>
    </xf>
    <xf numFmtId="176" fontId="37" fillId="0" borderId="21" xfId="33" applyNumberFormat="1" applyFont="1" applyBorder="1" applyAlignment="1" applyProtection="1">
      <protection locked="0"/>
    </xf>
    <xf numFmtId="0" fontId="37" fillId="0" borderId="20" xfId="42" applyFont="1" applyBorder="1" applyProtection="1">
      <protection locked="0"/>
    </xf>
    <xf numFmtId="0" fontId="37" fillId="0" borderId="10" xfId="42" applyFont="1" applyBorder="1" applyProtection="1">
      <protection locked="0"/>
    </xf>
    <xf numFmtId="176" fontId="37" fillId="0" borderId="22" xfId="33" applyNumberFormat="1" applyFont="1" applyBorder="1" applyAlignment="1" applyProtection="1">
      <protection locked="0"/>
    </xf>
    <xf numFmtId="0" fontId="37" fillId="0" borderId="20" xfId="0" applyFont="1" applyBorder="1" applyProtection="1">
      <protection locked="0"/>
    </xf>
    <xf numFmtId="3" fontId="37" fillId="0" borderId="10" xfId="0" applyNumberFormat="1" applyFont="1" applyBorder="1" applyAlignment="1" applyProtection="1">
      <alignment shrinkToFit="1"/>
      <protection locked="0"/>
    </xf>
    <xf numFmtId="0" fontId="37" fillId="0" borderId="10" xfId="0" applyFont="1" applyBorder="1" applyProtection="1">
      <protection locked="0"/>
    </xf>
    <xf numFmtId="184" fontId="37" fillId="0" borderId="22" xfId="0" applyNumberFormat="1" applyFont="1" applyBorder="1" applyAlignment="1" applyProtection="1">
      <alignment horizontal="left"/>
      <protection locked="0"/>
    </xf>
    <xf numFmtId="177" fontId="37" fillId="0" borderId="39" xfId="33" applyNumberFormat="1" applyFont="1" applyFill="1" applyBorder="1" applyAlignment="1" applyProtection="1"/>
    <xf numFmtId="176" fontId="37" fillId="0" borderId="21" xfId="33" applyNumberFormat="1" applyFont="1" applyFill="1" applyBorder="1" applyAlignment="1" applyProtection="1">
      <protection locked="0"/>
    </xf>
    <xf numFmtId="176" fontId="37" fillId="0" borderId="22" xfId="33" applyNumberFormat="1" applyFont="1" applyFill="1" applyBorder="1" applyAlignment="1" applyProtection="1">
      <protection locked="0"/>
    </xf>
    <xf numFmtId="38" fontId="37" fillId="0" borderId="24" xfId="0" applyNumberFormat="1" applyFont="1" applyBorder="1" applyProtection="1">
      <protection locked="0"/>
    </xf>
    <xf numFmtId="0" fontId="37" fillId="0" borderId="0" xfId="42" applyFont="1" applyProtection="1">
      <protection locked="0"/>
    </xf>
    <xf numFmtId="176" fontId="37" fillId="0" borderId="17" xfId="33" applyNumberFormat="1" applyFont="1" applyFill="1" applyBorder="1" applyAlignment="1" applyProtection="1">
      <protection locked="0"/>
    </xf>
    <xf numFmtId="38" fontId="37" fillId="0" borderId="39" xfId="0" applyNumberFormat="1" applyFont="1" applyBorder="1" applyProtection="1">
      <protection locked="0"/>
    </xf>
    <xf numFmtId="0" fontId="37" fillId="0" borderId="37" xfId="42" applyFont="1" applyBorder="1" applyProtection="1">
      <protection locked="0"/>
    </xf>
    <xf numFmtId="176" fontId="37" fillId="0" borderId="38" xfId="33" applyNumberFormat="1" applyFont="1" applyFill="1" applyBorder="1" applyAlignment="1" applyProtection="1">
      <protection locked="0"/>
    </xf>
    <xf numFmtId="0" fontId="37" fillId="0" borderId="36" xfId="0" applyFont="1" applyBorder="1" applyProtection="1">
      <protection locked="0"/>
    </xf>
    <xf numFmtId="10" fontId="37" fillId="0" borderId="37" xfId="42" applyNumberFormat="1" applyFont="1" applyBorder="1" applyAlignment="1" applyProtection="1">
      <alignment horizontal="center"/>
      <protection locked="0"/>
    </xf>
    <xf numFmtId="0" fontId="37" fillId="0" borderId="37" xfId="42" applyFont="1" applyBorder="1" applyAlignment="1" applyProtection="1">
      <alignment horizontal="center"/>
      <protection locked="0"/>
    </xf>
    <xf numFmtId="176" fontId="37" fillId="0" borderId="38" xfId="33" applyNumberFormat="1" applyFont="1" applyBorder="1" applyAlignment="1" applyProtection="1">
      <alignment horizontal="left"/>
      <protection locked="0"/>
    </xf>
    <xf numFmtId="10" fontId="37" fillId="0" borderId="10" xfId="42" applyNumberFormat="1" applyFont="1" applyBorder="1" applyAlignment="1" applyProtection="1">
      <alignment horizontal="center"/>
      <protection locked="0"/>
    </xf>
    <xf numFmtId="0" fontId="37" fillId="0" borderId="10" xfId="42" applyFont="1" applyBorder="1" applyAlignment="1" applyProtection="1">
      <alignment horizontal="center"/>
      <protection locked="0"/>
    </xf>
    <xf numFmtId="176" fontId="37" fillId="0" borderId="22" xfId="33" applyNumberFormat="1" applyFont="1" applyBorder="1" applyAlignment="1" applyProtection="1">
      <alignment horizontal="left"/>
      <protection locked="0"/>
    </xf>
    <xf numFmtId="3" fontId="37" fillId="0" borderId="27" xfId="33" applyNumberFormat="1" applyFont="1" applyFill="1" applyBorder="1" applyAlignment="1" applyProtection="1"/>
    <xf numFmtId="0" fontId="37" fillId="0" borderId="27" xfId="42" applyFont="1" applyBorder="1" applyAlignment="1" applyProtection="1">
      <alignment horizontal="right" shrinkToFit="1"/>
      <protection locked="0"/>
    </xf>
    <xf numFmtId="3" fontId="37" fillId="0" borderId="0" xfId="42" applyNumberFormat="1" applyFont="1" applyAlignment="1" applyProtection="1">
      <alignment shrinkToFit="1"/>
      <protection locked="0"/>
    </xf>
    <xf numFmtId="0" fontId="37" fillId="0" borderId="0" xfId="42" applyFont="1" applyAlignment="1" applyProtection="1">
      <alignment horizontal="center"/>
      <protection locked="0"/>
    </xf>
    <xf numFmtId="10" fontId="37" fillId="0" borderId="17" xfId="33" applyNumberFormat="1" applyFont="1" applyBorder="1" applyAlignment="1" applyProtection="1">
      <alignment horizontal="left"/>
      <protection locked="0"/>
    </xf>
    <xf numFmtId="3" fontId="37" fillId="0" borderId="20" xfId="33" applyNumberFormat="1" applyFont="1" applyFill="1" applyBorder="1" applyAlignment="1" applyProtection="1"/>
    <xf numFmtId="0" fontId="37" fillId="0" borderId="20" xfId="42" applyFont="1" applyBorder="1" applyAlignment="1" applyProtection="1">
      <alignment horizontal="right" shrinkToFit="1"/>
      <protection locked="0"/>
    </xf>
    <xf numFmtId="0" fontId="37" fillId="0" borderId="10" xfId="42" applyFont="1" applyBorder="1" applyAlignment="1" applyProtection="1">
      <alignment horizontal="left" shrinkToFit="1"/>
      <protection locked="0"/>
    </xf>
    <xf numFmtId="0" fontId="37" fillId="0" borderId="22" xfId="42" applyFont="1" applyBorder="1" applyAlignment="1" applyProtection="1">
      <alignment horizontal="left" shrinkToFit="1"/>
      <protection locked="0"/>
    </xf>
    <xf numFmtId="0" fontId="37" fillId="0" borderId="0" xfId="42" applyFont="1" applyAlignment="1">
      <alignment horizontal="left" shrinkToFit="1"/>
    </xf>
    <xf numFmtId="0" fontId="37" fillId="0" borderId="17" xfId="42" applyFont="1" applyBorder="1" applyAlignment="1">
      <alignment horizontal="left" shrinkToFit="1"/>
    </xf>
    <xf numFmtId="0" fontId="37" fillId="0" borderId="36" xfId="42" applyFont="1" applyBorder="1" applyAlignment="1" applyProtection="1">
      <alignment horizontal="right" shrinkToFit="1"/>
      <protection locked="0"/>
    </xf>
    <xf numFmtId="3" fontId="37" fillId="0" borderId="37" xfId="42" applyNumberFormat="1" applyFont="1" applyBorder="1" applyAlignment="1" applyProtection="1">
      <alignment shrinkToFit="1"/>
      <protection locked="0"/>
    </xf>
    <xf numFmtId="0" fontId="37" fillId="0" borderId="37" xfId="42" applyFont="1" applyBorder="1" applyAlignment="1">
      <alignment horizontal="left" shrinkToFit="1"/>
    </xf>
    <xf numFmtId="0" fontId="37" fillId="0" borderId="38" xfId="42" applyFont="1" applyBorder="1" applyAlignment="1">
      <alignment horizontal="left" shrinkToFit="1"/>
    </xf>
    <xf numFmtId="0" fontId="37" fillId="0" borderId="23" xfId="42" applyFont="1" applyBorder="1" applyAlignment="1" applyProtection="1">
      <alignment horizontal="right" shrinkToFit="1"/>
      <protection locked="0"/>
    </xf>
    <xf numFmtId="3" fontId="37" fillId="0" borderId="14" xfId="42" applyNumberFormat="1" applyFont="1" applyBorder="1" applyAlignment="1" applyProtection="1">
      <alignment shrinkToFit="1"/>
      <protection locked="0"/>
    </xf>
    <xf numFmtId="0" fontId="37" fillId="0" borderId="23" xfId="0" applyFont="1" applyBorder="1"/>
    <xf numFmtId="0" fontId="37" fillId="0" borderId="14" xfId="42" applyFont="1" applyBorder="1"/>
    <xf numFmtId="179" fontId="37" fillId="0" borderId="21" xfId="33" applyNumberFormat="1" applyFont="1" applyFill="1" applyBorder="1" applyAlignment="1" applyProtection="1"/>
    <xf numFmtId="0" fontId="37" fillId="0" borderId="10" xfId="42" applyFont="1" applyBorder="1"/>
    <xf numFmtId="10" fontId="37" fillId="0" borderId="22" xfId="0" applyNumberFormat="1" applyFont="1" applyBorder="1"/>
    <xf numFmtId="0" fontId="34" fillId="0" borderId="40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 shrinkToFit="1"/>
    </xf>
    <xf numFmtId="0" fontId="32" fillId="0" borderId="31" xfId="0" applyFont="1" applyBorder="1" applyAlignment="1">
      <alignment horizontal="center" vertical="center" shrinkToFit="1"/>
    </xf>
    <xf numFmtId="0" fontId="32" fillId="0" borderId="35" xfId="0" applyFont="1" applyBorder="1" applyAlignment="1">
      <alignment horizontal="center" vertical="center" shrinkToFit="1"/>
    </xf>
    <xf numFmtId="183" fontId="33" fillId="0" borderId="31" xfId="0" applyNumberFormat="1" applyFont="1" applyBorder="1" applyAlignment="1">
      <alignment horizontal="center" shrinkToFit="1"/>
    </xf>
    <xf numFmtId="0" fontId="7" fillId="0" borderId="23" xfId="42" applyFont="1" applyBorder="1" applyAlignment="1">
      <alignment horizontal="center" vertical="center"/>
    </xf>
    <xf numFmtId="0" fontId="7" fillId="0" borderId="14" xfId="0" applyFont="1" applyBorder="1"/>
    <xf numFmtId="0" fontId="7" fillId="0" borderId="21" xfId="0" applyFont="1" applyBorder="1"/>
    <xf numFmtId="0" fontId="37" fillId="0" borderId="37" xfId="42" applyFont="1" applyBorder="1" applyAlignment="1">
      <alignment horizontal="left" shrinkToFit="1"/>
    </xf>
    <xf numFmtId="0" fontId="37" fillId="0" borderId="38" xfId="42" applyFont="1" applyBorder="1" applyAlignment="1">
      <alignment horizontal="left" shrinkToFit="1"/>
    </xf>
    <xf numFmtId="180" fontId="37" fillId="0" borderId="20" xfId="0" applyNumberFormat="1" applyFont="1" applyBorder="1" applyAlignment="1">
      <alignment horizontal="right"/>
    </xf>
    <xf numFmtId="180" fontId="37" fillId="0" borderId="10" xfId="0" applyNumberFormat="1" applyFont="1" applyBorder="1" applyAlignment="1">
      <alignment horizontal="right"/>
    </xf>
    <xf numFmtId="0" fontId="37" fillId="0" borderId="20" xfId="0" applyFont="1" applyBorder="1" applyAlignment="1" applyProtection="1">
      <alignment horizontal="left" shrinkToFit="1"/>
      <protection locked="0"/>
    </xf>
    <xf numFmtId="0" fontId="37" fillId="0" borderId="10" xfId="0" applyFont="1" applyBorder="1" applyAlignment="1" applyProtection="1">
      <alignment horizontal="left" shrinkToFit="1"/>
      <protection locked="0"/>
    </xf>
    <xf numFmtId="0" fontId="37" fillId="0" borderId="22" xfId="0" applyFont="1" applyBorder="1" applyAlignment="1" applyProtection="1">
      <alignment horizontal="left" shrinkToFit="1"/>
      <protection locked="0"/>
    </xf>
    <xf numFmtId="0" fontId="37" fillId="0" borderId="23" xfId="42" applyFont="1" applyBorder="1" applyAlignment="1" applyProtection="1">
      <alignment horizontal="left" shrinkToFit="1"/>
      <protection locked="0"/>
    </xf>
    <xf numFmtId="0" fontId="37" fillId="0" borderId="14" xfId="42" applyFont="1" applyBorder="1" applyAlignment="1" applyProtection="1">
      <alignment horizontal="left" shrinkToFit="1"/>
      <protection locked="0"/>
    </xf>
    <xf numFmtId="0" fontId="37" fillId="0" borderId="21" xfId="42" applyFont="1" applyBorder="1" applyAlignment="1" applyProtection="1">
      <alignment horizontal="left" shrinkToFit="1"/>
      <protection locked="0"/>
    </xf>
    <xf numFmtId="0" fontId="37" fillId="0" borderId="36" xfId="42" applyFont="1" applyBorder="1" applyAlignment="1" applyProtection="1">
      <alignment horizontal="left"/>
      <protection locked="0"/>
    </xf>
    <xf numFmtId="0" fontId="38" fillId="0" borderId="37" xfId="0" applyFont="1" applyBorder="1"/>
    <xf numFmtId="0" fontId="38" fillId="0" borderId="38" xfId="0" applyFont="1" applyBorder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7"/>
    <cellStyle name="桁区切り 2 3" xfId="48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/>
    <cellStyle name="標準 2 2" xfId="49"/>
    <cellStyle name="標準 3" xfId="46"/>
    <cellStyle name="標準 5" xfId="45"/>
    <cellStyle name="標準_富沢団地外構金入提出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17" name="Line 1">
          <a:extLst>
            <a:ext uri="{FF2B5EF4-FFF2-40B4-BE49-F238E27FC236}">
              <a16:creationId xmlns:a16="http://schemas.microsoft.com/office/drawing/2014/main" id="{00000000-0008-0000-0000-00005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18" name="Line 2">
          <a:extLst>
            <a:ext uri="{FF2B5EF4-FFF2-40B4-BE49-F238E27FC236}">
              <a16:creationId xmlns:a16="http://schemas.microsoft.com/office/drawing/2014/main" id="{00000000-0008-0000-0000-00005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19" name="Line 3">
          <a:extLst>
            <a:ext uri="{FF2B5EF4-FFF2-40B4-BE49-F238E27FC236}">
              <a16:creationId xmlns:a16="http://schemas.microsoft.com/office/drawing/2014/main" id="{00000000-0008-0000-0000-00005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20" name="Line 4">
          <a:extLst>
            <a:ext uri="{FF2B5EF4-FFF2-40B4-BE49-F238E27FC236}">
              <a16:creationId xmlns:a16="http://schemas.microsoft.com/office/drawing/2014/main" id="{00000000-0008-0000-0000-00005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1171575</xdr:colOff>
      <xdr:row>14</xdr:row>
      <xdr:rowOff>228600</xdr:rowOff>
    </xdr:from>
    <xdr:to>
      <xdr:col>7</xdr:col>
      <xdr:colOff>809625</xdr:colOff>
      <xdr:row>14</xdr:row>
      <xdr:rowOff>228600</xdr:rowOff>
    </xdr:to>
    <xdr:sp macro="" textlink="">
      <xdr:nvSpPr>
        <xdr:cNvPr id="27221" name="Line 5">
          <a:extLst>
            <a:ext uri="{FF2B5EF4-FFF2-40B4-BE49-F238E27FC236}">
              <a16:creationId xmlns:a16="http://schemas.microsoft.com/office/drawing/2014/main" id="{00000000-0008-0000-0000-0000556A0000}"/>
            </a:ext>
          </a:extLst>
        </xdr:cNvPr>
        <xdr:cNvSpPr>
          <a:spLocks noChangeShapeType="1"/>
        </xdr:cNvSpPr>
      </xdr:nvSpPr>
      <xdr:spPr bwMode="auto">
        <a:xfrm>
          <a:off x="9772650" y="514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14</xdr:row>
      <xdr:rowOff>238125</xdr:rowOff>
    </xdr:from>
    <xdr:to>
      <xdr:col>3</xdr:col>
      <xdr:colOff>0</xdr:colOff>
      <xdr:row>14</xdr:row>
      <xdr:rowOff>247650</xdr:rowOff>
    </xdr:to>
    <xdr:sp macro="" textlink="">
      <xdr:nvSpPr>
        <xdr:cNvPr id="27222" name="Line 6">
          <a:extLst>
            <a:ext uri="{FF2B5EF4-FFF2-40B4-BE49-F238E27FC236}">
              <a16:creationId xmlns:a16="http://schemas.microsoft.com/office/drawing/2014/main" id="{00000000-0008-0000-0000-0000566A0000}"/>
            </a:ext>
          </a:extLst>
        </xdr:cNvPr>
        <xdr:cNvSpPr>
          <a:spLocks noChangeShapeType="1"/>
        </xdr:cNvSpPr>
      </xdr:nvSpPr>
      <xdr:spPr bwMode="auto">
        <a:xfrm flipH="1">
          <a:off x="3810000" y="514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1209675</xdr:colOff>
      <xdr:row>14</xdr:row>
      <xdr:rowOff>228600</xdr:rowOff>
    </xdr:from>
    <xdr:to>
      <xdr:col>7</xdr:col>
      <xdr:colOff>809625</xdr:colOff>
      <xdr:row>14</xdr:row>
      <xdr:rowOff>228600</xdr:rowOff>
    </xdr:to>
    <xdr:sp macro="" textlink="">
      <xdr:nvSpPr>
        <xdr:cNvPr id="27223" name="Line 7">
          <a:extLst>
            <a:ext uri="{FF2B5EF4-FFF2-40B4-BE49-F238E27FC236}">
              <a16:creationId xmlns:a16="http://schemas.microsoft.com/office/drawing/2014/main" id="{00000000-0008-0000-0000-0000576A0000}"/>
            </a:ext>
          </a:extLst>
        </xdr:cNvPr>
        <xdr:cNvSpPr>
          <a:spLocks noChangeShapeType="1"/>
        </xdr:cNvSpPr>
      </xdr:nvSpPr>
      <xdr:spPr bwMode="auto">
        <a:xfrm>
          <a:off x="9772650" y="514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27" name="Line 13">
          <a:extLst>
            <a:ext uri="{FF2B5EF4-FFF2-40B4-BE49-F238E27FC236}">
              <a16:creationId xmlns:a16="http://schemas.microsoft.com/office/drawing/2014/main" id="{00000000-0008-0000-0000-00005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28" name="Line 14">
          <a:extLst>
            <a:ext uri="{FF2B5EF4-FFF2-40B4-BE49-F238E27FC236}">
              <a16:creationId xmlns:a16="http://schemas.microsoft.com/office/drawing/2014/main" id="{00000000-0008-0000-0000-00005C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29" name="Line 15">
          <a:extLst>
            <a:ext uri="{FF2B5EF4-FFF2-40B4-BE49-F238E27FC236}">
              <a16:creationId xmlns:a16="http://schemas.microsoft.com/office/drawing/2014/main" id="{00000000-0008-0000-0000-00005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30" name="Line 16">
          <a:extLst>
            <a:ext uri="{FF2B5EF4-FFF2-40B4-BE49-F238E27FC236}">
              <a16:creationId xmlns:a16="http://schemas.microsoft.com/office/drawing/2014/main" id="{00000000-0008-0000-0000-00005E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31" name="Line 17">
          <a:extLst>
            <a:ext uri="{FF2B5EF4-FFF2-40B4-BE49-F238E27FC236}">
              <a16:creationId xmlns:a16="http://schemas.microsoft.com/office/drawing/2014/main" id="{00000000-0008-0000-0000-00005F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32" name="Line 18">
          <a:extLst>
            <a:ext uri="{FF2B5EF4-FFF2-40B4-BE49-F238E27FC236}">
              <a16:creationId xmlns:a16="http://schemas.microsoft.com/office/drawing/2014/main" id="{00000000-0008-0000-0000-000060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33" name="Line 19">
          <a:extLst>
            <a:ext uri="{FF2B5EF4-FFF2-40B4-BE49-F238E27FC236}">
              <a16:creationId xmlns:a16="http://schemas.microsoft.com/office/drawing/2014/main" id="{00000000-0008-0000-0000-000061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34" name="Line 20">
          <a:extLst>
            <a:ext uri="{FF2B5EF4-FFF2-40B4-BE49-F238E27FC236}">
              <a16:creationId xmlns:a16="http://schemas.microsoft.com/office/drawing/2014/main" id="{00000000-0008-0000-0000-000062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35" name="Line 21">
          <a:extLst>
            <a:ext uri="{FF2B5EF4-FFF2-40B4-BE49-F238E27FC236}">
              <a16:creationId xmlns:a16="http://schemas.microsoft.com/office/drawing/2014/main" id="{00000000-0008-0000-0000-000063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36" name="Line 22">
          <a:extLst>
            <a:ext uri="{FF2B5EF4-FFF2-40B4-BE49-F238E27FC236}">
              <a16:creationId xmlns:a16="http://schemas.microsoft.com/office/drawing/2014/main" id="{00000000-0008-0000-0000-000064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37" name="Line 23">
          <a:extLst>
            <a:ext uri="{FF2B5EF4-FFF2-40B4-BE49-F238E27FC236}">
              <a16:creationId xmlns:a16="http://schemas.microsoft.com/office/drawing/2014/main" id="{00000000-0008-0000-0000-000065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38" name="Line 24">
          <a:extLst>
            <a:ext uri="{FF2B5EF4-FFF2-40B4-BE49-F238E27FC236}">
              <a16:creationId xmlns:a16="http://schemas.microsoft.com/office/drawing/2014/main" id="{00000000-0008-0000-0000-000066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39" name="Line 25">
          <a:extLst>
            <a:ext uri="{FF2B5EF4-FFF2-40B4-BE49-F238E27FC236}">
              <a16:creationId xmlns:a16="http://schemas.microsoft.com/office/drawing/2014/main" id="{00000000-0008-0000-0000-00006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40" name="Line 26">
          <a:extLst>
            <a:ext uri="{FF2B5EF4-FFF2-40B4-BE49-F238E27FC236}">
              <a16:creationId xmlns:a16="http://schemas.microsoft.com/office/drawing/2014/main" id="{00000000-0008-0000-0000-000068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41" name="Line 27">
          <a:extLst>
            <a:ext uri="{FF2B5EF4-FFF2-40B4-BE49-F238E27FC236}">
              <a16:creationId xmlns:a16="http://schemas.microsoft.com/office/drawing/2014/main" id="{00000000-0008-0000-0000-000069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42" name="Line 28">
          <a:extLst>
            <a:ext uri="{FF2B5EF4-FFF2-40B4-BE49-F238E27FC236}">
              <a16:creationId xmlns:a16="http://schemas.microsoft.com/office/drawing/2014/main" id="{00000000-0008-0000-0000-00006A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43" name="Line 29">
          <a:extLst>
            <a:ext uri="{FF2B5EF4-FFF2-40B4-BE49-F238E27FC236}">
              <a16:creationId xmlns:a16="http://schemas.microsoft.com/office/drawing/2014/main" id="{00000000-0008-0000-0000-00006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44" name="Line 30">
          <a:extLst>
            <a:ext uri="{FF2B5EF4-FFF2-40B4-BE49-F238E27FC236}">
              <a16:creationId xmlns:a16="http://schemas.microsoft.com/office/drawing/2014/main" id="{00000000-0008-0000-0000-00006C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45" name="Line 31">
          <a:extLst>
            <a:ext uri="{FF2B5EF4-FFF2-40B4-BE49-F238E27FC236}">
              <a16:creationId xmlns:a16="http://schemas.microsoft.com/office/drawing/2014/main" id="{00000000-0008-0000-0000-00006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46" name="Line 32">
          <a:extLst>
            <a:ext uri="{FF2B5EF4-FFF2-40B4-BE49-F238E27FC236}">
              <a16:creationId xmlns:a16="http://schemas.microsoft.com/office/drawing/2014/main" id="{00000000-0008-0000-0000-00006E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47" name="Line 33">
          <a:extLst>
            <a:ext uri="{FF2B5EF4-FFF2-40B4-BE49-F238E27FC236}">
              <a16:creationId xmlns:a16="http://schemas.microsoft.com/office/drawing/2014/main" id="{00000000-0008-0000-0000-00006F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48" name="Line 34">
          <a:extLst>
            <a:ext uri="{FF2B5EF4-FFF2-40B4-BE49-F238E27FC236}">
              <a16:creationId xmlns:a16="http://schemas.microsoft.com/office/drawing/2014/main" id="{00000000-0008-0000-0000-000070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49" name="Line 35">
          <a:extLst>
            <a:ext uri="{FF2B5EF4-FFF2-40B4-BE49-F238E27FC236}">
              <a16:creationId xmlns:a16="http://schemas.microsoft.com/office/drawing/2014/main" id="{00000000-0008-0000-0000-000071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50" name="Line 36">
          <a:extLst>
            <a:ext uri="{FF2B5EF4-FFF2-40B4-BE49-F238E27FC236}">
              <a16:creationId xmlns:a16="http://schemas.microsoft.com/office/drawing/2014/main" id="{00000000-0008-0000-0000-000072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51" name="Line 37">
          <a:extLst>
            <a:ext uri="{FF2B5EF4-FFF2-40B4-BE49-F238E27FC236}">
              <a16:creationId xmlns:a16="http://schemas.microsoft.com/office/drawing/2014/main" id="{00000000-0008-0000-0000-000073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52" name="Line 38">
          <a:extLst>
            <a:ext uri="{FF2B5EF4-FFF2-40B4-BE49-F238E27FC236}">
              <a16:creationId xmlns:a16="http://schemas.microsoft.com/office/drawing/2014/main" id="{00000000-0008-0000-0000-000074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53" name="Line 39">
          <a:extLst>
            <a:ext uri="{FF2B5EF4-FFF2-40B4-BE49-F238E27FC236}">
              <a16:creationId xmlns:a16="http://schemas.microsoft.com/office/drawing/2014/main" id="{00000000-0008-0000-0000-000075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54" name="Line 40">
          <a:extLst>
            <a:ext uri="{FF2B5EF4-FFF2-40B4-BE49-F238E27FC236}">
              <a16:creationId xmlns:a16="http://schemas.microsoft.com/office/drawing/2014/main" id="{00000000-0008-0000-0000-000076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55" name="Line 41">
          <a:extLst>
            <a:ext uri="{FF2B5EF4-FFF2-40B4-BE49-F238E27FC236}">
              <a16:creationId xmlns:a16="http://schemas.microsoft.com/office/drawing/2014/main" id="{00000000-0008-0000-0000-00007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56" name="Line 42">
          <a:extLst>
            <a:ext uri="{FF2B5EF4-FFF2-40B4-BE49-F238E27FC236}">
              <a16:creationId xmlns:a16="http://schemas.microsoft.com/office/drawing/2014/main" id="{00000000-0008-0000-0000-000078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57" name="Line 43">
          <a:extLst>
            <a:ext uri="{FF2B5EF4-FFF2-40B4-BE49-F238E27FC236}">
              <a16:creationId xmlns:a16="http://schemas.microsoft.com/office/drawing/2014/main" id="{00000000-0008-0000-0000-000079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58" name="Line 44">
          <a:extLst>
            <a:ext uri="{FF2B5EF4-FFF2-40B4-BE49-F238E27FC236}">
              <a16:creationId xmlns:a16="http://schemas.microsoft.com/office/drawing/2014/main" id="{00000000-0008-0000-0000-00007A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59" name="Line 45">
          <a:extLst>
            <a:ext uri="{FF2B5EF4-FFF2-40B4-BE49-F238E27FC236}">
              <a16:creationId xmlns:a16="http://schemas.microsoft.com/office/drawing/2014/main" id="{00000000-0008-0000-0000-00007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60" name="Line 46">
          <a:extLst>
            <a:ext uri="{FF2B5EF4-FFF2-40B4-BE49-F238E27FC236}">
              <a16:creationId xmlns:a16="http://schemas.microsoft.com/office/drawing/2014/main" id="{00000000-0008-0000-0000-00007C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61" name="Line 47">
          <a:extLst>
            <a:ext uri="{FF2B5EF4-FFF2-40B4-BE49-F238E27FC236}">
              <a16:creationId xmlns:a16="http://schemas.microsoft.com/office/drawing/2014/main" id="{00000000-0008-0000-0000-00007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62" name="Line 48">
          <a:extLst>
            <a:ext uri="{FF2B5EF4-FFF2-40B4-BE49-F238E27FC236}">
              <a16:creationId xmlns:a16="http://schemas.microsoft.com/office/drawing/2014/main" id="{00000000-0008-0000-0000-00007E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63" name="Line 49">
          <a:extLst>
            <a:ext uri="{FF2B5EF4-FFF2-40B4-BE49-F238E27FC236}">
              <a16:creationId xmlns:a16="http://schemas.microsoft.com/office/drawing/2014/main" id="{00000000-0008-0000-0000-00007F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64" name="Line 50">
          <a:extLst>
            <a:ext uri="{FF2B5EF4-FFF2-40B4-BE49-F238E27FC236}">
              <a16:creationId xmlns:a16="http://schemas.microsoft.com/office/drawing/2014/main" id="{00000000-0008-0000-0000-000080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65" name="Line 51">
          <a:extLst>
            <a:ext uri="{FF2B5EF4-FFF2-40B4-BE49-F238E27FC236}">
              <a16:creationId xmlns:a16="http://schemas.microsoft.com/office/drawing/2014/main" id="{00000000-0008-0000-0000-000081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66" name="Line 52">
          <a:extLst>
            <a:ext uri="{FF2B5EF4-FFF2-40B4-BE49-F238E27FC236}">
              <a16:creationId xmlns:a16="http://schemas.microsoft.com/office/drawing/2014/main" id="{00000000-0008-0000-0000-000082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67" name="Line 53">
          <a:extLst>
            <a:ext uri="{FF2B5EF4-FFF2-40B4-BE49-F238E27FC236}">
              <a16:creationId xmlns:a16="http://schemas.microsoft.com/office/drawing/2014/main" id="{00000000-0008-0000-0000-000083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68" name="Line 54">
          <a:extLst>
            <a:ext uri="{FF2B5EF4-FFF2-40B4-BE49-F238E27FC236}">
              <a16:creationId xmlns:a16="http://schemas.microsoft.com/office/drawing/2014/main" id="{00000000-0008-0000-0000-000084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69" name="Line 55">
          <a:extLst>
            <a:ext uri="{FF2B5EF4-FFF2-40B4-BE49-F238E27FC236}">
              <a16:creationId xmlns:a16="http://schemas.microsoft.com/office/drawing/2014/main" id="{00000000-0008-0000-0000-000085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70" name="Line 56">
          <a:extLst>
            <a:ext uri="{FF2B5EF4-FFF2-40B4-BE49-F238E27FC236}">
              <a16:creationId xmlns:a16="http://schemas.microsoft.com/office/drawing/2014/main" id="{00000000-0008-0000-0000-000086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71" name="Line 57">
          <a:extLst>
            <a:ext uri="{FF2B5EF4-FFF2-40B4-BE49-F238E27FC236}">
              <a16:creationId xmlns:a16="http://schemas.microsoft.com/office/drawing/2014/main" id="{00000000-0008-0000-0000-00008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72" name="Line 58">
          <a:extLst>
            <a:ext uri="{FF2B5EF4-FFF2-40B4-BE49-F238E27FC236}">
              <a16:creationId xmlns:a16="http://schemas.microsoft.com/office/drawing/2014/main" id="{00000000-0008-0000-0000-000088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73" name="Line 59">
          <a:extLst>
            <a:ext uri="{FF2B5EF4-FFF2-40B4-BE49-F238E27FC236}">
              <a16:creationId xmlns:a16="http://schemas.microsoft.com/office/drawing/2014/main" id="{00000000-0008-0000-0000-000089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74" name="Line 60">
          <a:extLst>
            <a:ext uri="{FF2B5EF4-FFF2-40B4-BE49-F238E27FC236}">
              <a16:creationId xmlns:a16="http://schemas.microsoft.com/office/drawing/2014/main" id="{00000000-0008-0000-0000-00008A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75" name="Line 61">
          <a:extLst>
            <a:ext uri="{FF2B5EF4-FFF2-40B4-BE49-F238E27FC236}">
              <a16:creationId xmlns:a16="http://schemas.microsoft.com/office/drawing/2014/main" id="{00000000-0008-0000-0000-00008B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76" name="Line 62">
          <a:extLst>
            <a:ext uri="{FF2B5EF4-FFF2-40B4-BE49-F238E27FC236}">
              <a16:creationId xmlns:a16="http://schemas.microsoft.com/office/drawing/2014/main" id="{00000000-0008-0000-0000-00008C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77" name="Line 63">
          <a:extLst>
            <a:ext uri="{FF2B5EF4-FFF2-40B4-BE49-F238E27FC236}">
              <a16:creationId xmlns:a16="http://schemas.microsoft.com/office/drawing/2014/main" id="{00000000-0008-0000-0000-00008D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78" name="Line 64">
          <a:extLst>
            <a:ext uri="{FF2B5EF4-FFF2-40B4-BE49-F238E27FC236}">
              <a16:creationId xmlns:a16="http://schemas.microsoft.com/office/drawing/2014/main" id="{00000000-0008-0000-0000-00008E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79" name="Line 65">
          <a:extLst>
            <a:ext uri="{FF2B5EF4-FFF2-40B4-BE49-F238E27FC236}">
              <a16:creationId xmlns:a16="http://schemas.microsoft.com/office/drawing/2014/main" id="{00000000-0008-0000-0000-00008F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80" name="Line 66">
          <a:extLst>
            <a:ext uri="{FF2B5EF4-FFF2-40B4-BE49-F238E27FC236}">
              <a16:creationId xmlns:a16="http://schemas.microsoft.com/office/drawing/2014/main" id="{00000000-0008-0000-0000-000090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81" name="Line 67">
          <a:extLst>
            <a:ext uri="{FF2B5EF4-FFF2-40B4-BE49-F238E27FC236}">
              <a16:creationId xmlns:a16="http://schemas.microsoft.com/office/drawing/2014/main" id="{00000000-0008-0000-0000-000091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82" name="Line 68">
          <a:extLst>
            <a:ext uri="{FF2B5EF4-FFF2-40B4-BE49-F238E27FC236}">
              <a16:creationId xmlns:a16="http://schemas.microsoft.com/office/drawing/2014/main" id="{00000000-0008-0000-0000-000092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83" name="Line 69">
          <a:extLst>
            <a:ext uri="{FF2B5EF4-FFF2-40B4-BE49-F238E27FC236}">
              <a16:creationId xmlns:a16="http://schemas.microsoft.com/office/drawing/2014/main" id="{00000000-0008-0000-0000-000093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84" name="Line 70">
          <a:extLst>
            <a:ext uri="{FF2B5EF4-FFF2-40B4-BE49-F238E27FC236}">
              <a16:creationId xmlns:a16="http://schemas.microsoft.com/office/drawing/2014/main" id="{00000000-0008-0000-0000-000094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85" name="Line 71">
          <a:extLst>
            <a:ext uri="{FF2B5EF4-FFF2-40B4-BE49-F238E27FC236}">
              <a16:creationId xmlns:a16="http://schemas.microsoft.com/office/drawing/2014/main" id="{00000000-0008-0000-0000-000095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86" name="Line 72">
          <a:extLst>
            <a:ext uri="{FF2B5EF4-FFF2-40B4-BE49-F238E27FC236}">
              <a16:creationId xmlns:a16="http://schemas.microsoft.com/office/drawing/2014/main" id="{00000000-0008-0000-0000-000096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87" name="Line 73">
          <a:extLst>
            <a:ext uri="{FF2B5EF4-FFF2-40B4-BE49-F238E27FC236}">
              <a16:creationId xmlns:a16="http://schemas.microsoft.com/office/drawing/2014/main" id="{00000000-0008-0000-0000-000097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88" name="Line 74">
          <a:extLst>
            <a:ext uri="{FF2B5EF4-FFF2-40B4-BE49-F238E27FC236}">
              <a16:creationId xmlns:a16="http://schemas.microsoft.com/office/drawing/2014/main" id="{00000000-0008-0000-0000-000098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89" name="Line 75">
          <a:extLst>
            <a:ext uri="{FF2B5EF4-FFF2-40B4-BE49-F238E27FC236}">
              <a16:creationId xmlns:a16="http://schemas.microsoft.com/office/drawing/2014/main" id="{00000000-0008-0000-0000-000099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90" name="Line 76">
          <a:extLst>
            <a:ext uri="{FF2B5EF4-FFF2-40B4-BE49-F238E27FC236}">
              <a16:creationId xmlns:a16="http://schemas.microsoft.com/office/drawing/2014/main" id="{00000000-0008-0000-0000-00009A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291" name="Line 77">
          <a:extLst>
            <a:ext uri="{FF2B5EF4-FFF2-40B4-BE49-F238E27FC236}">
              <a16:creationId xmlns:a16="http://schemas.microsoft.com/office/drawing/2014/main" id="{00000000-0008-0000-0000-00009B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92" name="Line 78">
          <a:extLst>
            <a:ext uri="{FF2B5EF4-FFF2-40B4-BE49-F238E27FC236}">
              <a16:creationId xmlns:a16="http://schemas.microsoft.com/office/drawing/2014/main" id="{00000000-0008-0000-0000-00009C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93" name="Line 79">
          <a:extLst>
            <a:ext uri="{FF2B5EF4-FFF2-40B4-BE49-F238E27FC236}">
              <a16:creationId xmlns:a16="http://schemas.microsoft.com/office/drawing/2014/main" id="{00000000-0008-0000-0000-00009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94" name="Line 80">
          <a:extLst>
            <a:ext uri="{FF2B5EF4-FFF2-40B4-BE49-F238E27FC236}">
              <a16:creationId xmlns:a16="http://schemas.microsoft.com/office/drawing/2014/main" id="{00000000-0008-0000-0000-00009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95" name="Line 81">
          <a:extLst>
            <a:ext uri="{FF2B5EF4-FFF2-40B4-BE49-F238E27FC236}">
              <a16:creationId xmlns:a16="http://schemas.microsoft.com/office/drawing/2014/main" id="{00000000-0008-0000-0000-00009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296" name="Line 82">
          <a:extLst>
            <a:ext uri="{FF2B5EF4-FFF2-40B4-BE49-F238E27FC236}">
              <a16:creationId xmlns:a16="http://schemas.microsoft.com/office/drawing/2014/main" id="{00000000-0008-0000-0000-0000A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297" name="Line 83">
          <a:extLst>
            <a:ext uri="{FF2B5EF4-FFF2-40B4-BE49-F238E27FC236}">
              <a16:creationId xmlns:a16="http://schemas.microsoft.com/office/drawing/2014/main" id="{00000000-0008-0000-0000-0000A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298" name="Line 84">
          <a:extLst>
            <a:ext uri="{FF2B5EF4-FFF2-40B4-BE49-F238E27FC236}">
              <a16:creationId xmlns:a16="http://schemas.microsoft.com/office/drawing/2014/main" id="{00000000-0008-0000-0000-0000A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299" name="Line 85">
          <a:extLst>
            <a:ext uri="{FF2B5EF4-FFF2-40B4-BE49-F238E27FC236}">
              <a16:creationId xmlns:a16="http://schemas.microsoft.com/office/drawing/2014/main" id="{00000000-0008-0000-0000-0000A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00" name="Line 86">
          <a:extLst>
            <a:ext uri="{FF2B5EF4-FFF2-40B4-BE49-F238E27FC236}">
              <a16:creationId xmlns:a16="http://schemas.microsoft.com/office/drawing/2014/main" id="{00000000-0008-0000-0000-0000A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01" name="Line 87">
          <a:extLst>
            <a:ext uri="{FF2B5EF4-FFF2-40B4-BE49-F238E27FC236}">
              <a16:creationId xmlns:a16="http://schemas.microsoft.com/office/drawing/2014/main" id="{00000000-0008-0000-0000-0000A5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02" name="Line 88">
          <a:extLst>
            <a:ext uri="{FF2B5EF4-FFF2-40B4-BE49-F238E27FC236}">
              <a16:creationId xmlns:a16="http://schemas.microsoft.com/office/drawing/2014/main" id="{00000000-0008-0000-0000-0000A6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03" name="Line 89">
          <a:extLst>
            <a:ext uri="{FF2B5EF4-FFF2-40B4-BE49-F238E27FC236}">
              <a16:creationId xmlns:a16="http://schemas.microsoft.com/office/drawing/2014/main" id="{00000000-0008-0000-0000-0000A7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04" name="Line 90">
          <a:extLst>
            <a:ext uri="{FF2B5EF4-FFF2-40B4-BE49-F238E27FC236}">
              <a16:creationId xmlns:a16="http://schemas.microsoft.com/office/drawing/2014/main" id="{00000000-0008-0000-0000-0000A8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05" name="Line 91">
          <a:extLst>
            <a:ext uri="{FF2B5EF4-FFF2-40B4-BE49-F238E27FC236}">
              <a16:creationId xmlns:a16="http://schemas.microsoft.com/office/drawing/2014/main" id="{00000000-0008-0000-0000-0000A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06" name="Line 92">
          <a:extLst>
            <a:ext uri="{FF2B5EF4-FFF2-40B4-BE49-F238E27FC236}">
              <a16:creationId xmlns:a16="http://schemas.microsoft.com/office/drawing/2014/main" id="{00000000-0008-0000-0000-0000A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07" name="Line 93">
          <a:extLst>
            <a:ext uri="{FF2B5EF4-FFF2-40B4-BE49-F238E27FC236}">
              <a16:creationId xmlns:a16="http://schemas.microsoft.com/office/drawing/2014/main" id="{00000000-0008-0000-0000-0000A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08" name="Line 94">
          <a:extLst>
            <a:ext uri="{FF2B5EF4-FFF2-40B4-BE49-F238E27FC236}">
              <a16:creationId xmlns:a16="http://schemas.microsoft.com/office/drawing/2014/main" id="{00000000-0008-0000-0000-0000A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09" name="Line 95">
          <a:extLst>
            <a:ext uri="{FF2B5EF4-FFF2-40B4-BE49-F238E27FC236}">
              <a16:creationId xmlns:a16="http://schemas.microsoft.com/office/drawing/2014/main" id="{00000000-0008-0000-0000-0000A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10" name="Line 96">
          <a:extLst>
            <a:ext uri="{FF2B5EF4-FFF2-40B4-BE49-F238E27FC236}">
              <a16:creationId xmlns:a16="http://schemas.microsoft.com/office/drawing/2014/main" id="{00000000-0008-0000-0000-0000AE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11" name="Line 97">
          <a:extLst>
            <a:ext uri="{FF2B5EF4-FFF2-40B4-BE49-F238E27FC236}">
              <a16:creationId xmlns:a16="http://schemas.microsoft.com/office/drawing/2014/main" id="{00000000-0008-0000-0000-0000A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12" name="Line 98">
          <a:extLst>
            <a:ext uri="{FF2B5EF4-FFF2-40B4-BE49-F238E27FC236}">
              <a16:creationId xmlns:a16="http://schemas.microsoft.com/office/drawing/2014/main" id="{00000000-0008-0000-0000-0000B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13" name="Line 99">
          <a:extLst>
            <a:ext uri="{FF2B5EF4-FFF2-40B4-BE49-F238E27FC236}">
              <a16:creationId xmlns:a16="http://schemas.microsoft.com/office/drawing/2014/main" id="{00000000-0008-0000-0000-0000B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14" name="Line 100">
          <a:extLst>
            <a:ext uri="{FF2B5EF4-FFF2-40B4-BE49-F238E27FC236}">
              <a16:creationId xmlns:a16="http://schemas.microsoft.com/office/drawing/2014/main" id="{00000000-0008-0000-0000-0000B2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15" name="Line 101">
          <a:extLst>
            <a:ext uri="{FF2B5EF4-FFF2-40B4-BE49-F238E27FC236}">
              <a16:creationId xmlns:a16="http://schemas.microsoft.com/office/drawing/2014/main" id="{00000000-0008-0000-0000-0000B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16" name="Line 102">
          <a:extLst>
            <a:ext uri="{FF2B5EF4-FFF2-40B4-BE49-F238E27FC236}">
              <a16:creationId xmlns:a16="http://schemas.microsoft.com/office/drawing/2014/main" id="{00000000-0008-0000-0000-0000B4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17" name="Line 103">
          <a:extLst>
            <a:ext uri="{FF2B5EF4-FFF2-40B4-BE49-F238E27FC236}">
              <a16:creationId xmlns:a16="http://schemas.microsoft.com/office/drawing/2014/main" id="{00000000-0008-0000-0000-0000B5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18" name="Line 104">
          <a:extLst>
            <a:ext uri="{FF2B5EF4-FFF2-40B4-BE49-F238E27FC236}">
              <a16:creationId xmlns:a16="http://schemas.microsoft.com/office/drawing/2014/main" id="{00000000-0008-0000-0000-0000B6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19" name="Line 105">
          <a:extLst>
            <a:ext uri="{FF2B5EF4-FFF2-40B4-BE49-F238E27FC236}">
              <a16:creationId xmlns:a16="http://schemas.microsoft.com/office/drawing/2014/main" id="{00000000-0008-0000-0000-0000B7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20" name="Line 106">
          <a:extLst>
            <a:ext uri="{FF2B5EF4-FFF2-40B4-BE49-F238E27FC236}">
              <a16:creationId xmlns:a16="http://schemas.microsoft.com/office/drawing/2014/main" id="{00000000-0008-0000-0000-0000B8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21" name="Line 107">
          <a:extLst>
            <a:ext uri="{FF2B5EF4-FFF2-40B4-BE49-F238E27FC236}">
              <a16:creationId xmlns:a16="http://schemas.microsoft.com/office/drawing/2014/main" id="{00000000-0008-0000-0000-0000B9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22" name="Line 108">
          <a:extLst>
            <a:ext uri="{FF2B5EF4-FFF2-40B4-BE49-F238E27FC236}">
              <a16:creationId xmlns:a16="http://schemas.microsoft.com/office/drawing/2014/main" id="{00000000-0008-0000-0000-0000BA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23" name="Line 109">
          <a:extLst>
            <a:ext uri="{FF2B5EF4-FFF2-40B4-BE49-F238E27FC236}">
              <a16:creationId xmlns:a16="http://schemas.microsoft.com/office/drawing/2014/main" id="{00000000-0008-0000-0000-0000BB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24" name="Line 110">
          <a:extLst>
            <a:ext uri="{FF2B5EF4-FFF2-40B4-BE49-F238E27FC236}">
              <a16:creationId xmlns:a16="http://schemas.microsoft.com/office/drawing/2014/main" id="{00000000-0008-0000-0000-0000BC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25" name="Line 111">
          <a:extLst>
            <a:ext uri="{FF2B5EF4-FFF2-40B4-BE49-F238E27FC236}">
              <a16:creationId xmlns:a16="http://schemas.microsoft.com/office/drawing/2014/main" id="{00000000-0008-0000-0000-0000BD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26" name="Line 112">
          <a:extLst>
            <a:ext uri="{FF2B5EF4-FFF2-40B4-BE49-F238E27FC236}">
              <a16:creationId xmlns:a16="http://schemas.microsoft.com/office/drawing/2014/main" id="{00000000-0008-0000-0000-0000BE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27" name="Line 113">
          <a:extLst>
            <a:ext uri="{FF2B5EF4-FFF2-40B4-BE49-F238E27FC236}">
              <a16:creationId xmlns:a16="http://schemas.microsoft.com/office/drawing/2014/main" id="{00000000-0008-0000-0000-0000BF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28" name="Line 114">
          <a:extLst>
            <a:ext uri="{FF2B5EF4-FFF2-40B4-BE49-F238E27FC236}">
              <a16:creationId xmlns:a16="http://schemas.microsoft.com/office/drawing/2014/main" id="{00000000-0008-0000-0000-0000C0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29" name="Line 115">
          <a:extLst>
            <a:ext uri="{FF2B5EF4-FFF2-40B4-BE49-F238E27FC236}">
              <a16:creationId xmlns:a16="http://schemas.microsoft.com/office/drawing/2014/main" id="{00000000-0008-0000-0000-0000C1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30" name="Line 116">
          <a:extLst>
            <a:ext uri="{FF2B5EF4-FFF2-40B4-BE49-F238E27FC236}">
              <a16:creationId xmlns:a16="http://schemas.microsoft.com/office/drawing/2014/main" id="{00000000-0008-0000-0000-0000C2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31" name="Line 117">
          <a:extLst>
            <a:ext uri="{FF2B5EF4-FFF2-40B4-BE49-F238E27FC236}">
              <a16:creationId xmlns:a16="http://schemas.microsoft.com/office/drawing/2014/main" id="{00000000-0008-0000-0000-0000C3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32" name="Line 118">
          <a:extLst>
            <a:ext uri="{FF2B5EF4-FFF2-40B4-BE49-F238E27FC236}">
              <a16:creationId xmlns:a16="http://schemas.microsoft.com/office/drawing/2014/main" id="{00000000-0008-0000-0000-0000C4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33" name="Line 119">
          <a:extLst>
            <a:ext uri="{FF2B5EF4-FFF2-40B4-BE49-F238E27FC236}">
              <a16:creationId xmlns:a16="http://schemas.microsoft.com/office/drawing/2014/main" id="{00000000-0008-0000-0000-0000C5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34" name="Line 120">
          <a:extLst>
            <a:ext uri="{FF2B5EF4-FFF2-40B4-BE49-F238E27FC236}">
              <a16:creationId xmlns:a16="http://schemas.microsoft.com/office/drawing/2014/main" id="{00000000-0008-0000-0000-0000C6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35" name="Line 121">
          <a:extLst>
            <a:ext uri="{FF2B5EF4-FFF2-40B4-BE49-F238E27FC236}">
              <a16:creationId xmlns:a16="http://schemas.microsoft.com/office/drawing/2014/main" id="{00000000-0008-0000-0000-0000C7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36" name="Line 122">
          <a:extLst>
            <a:ext uri="{FF2B5EF4-FFF2-40B4-BE49-F238E27FC236}">
              <a16:creationId xmlns:a16="http://schemas.microsoft.com/office/drawing/2014/main" id="{00000000-0008-0000-0000-0000C8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37" name="Line 123">
          <a:extLst>
            <a:ext uri="{FF2B5EF4-FFF2-40B4-BE49-F238E27FC236}">
              <a16:creationId xmlns:a16="http://schemas.microsoft.com/office/drawing/2014/main" id="{00000000-0008-0000-0000-0000C9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38" name="Line 124">
          <a:extLst>
            <a:ext uri="{FF2B5EF4-FFF2-40B4-BE49-F238E27FC236}">
              <a16:creationId xmlns:a16="http://schemas.microsoft.com/office/drawing/2014/main" id="{00000000-0008-0000-0000-0000CA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39" name="Line 125">
          <a:extLst>
            <a:ext uri="{FF2B5EF4-FFF2-40B4-BE49-F238E27FC236}">
              <a16:creationId xmlns:a16="http://schemas.microsoft.com/office/drawing/2014/main" id="{00000000-0008-0000-0000-0000CB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40" name="Line 126">
          <a:extLst>
            <a:ext uri="{FF2B5EF4-FFF2-40B4-BE49-F238E27FC236}">
              <a16:creationId xmlns:a16="http://schemas.microsoft.com/office/drawing/2014/main" id="{00000000-0008-0000-0000-0000CC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41" name="Line 127">
          <a:extLst>
            <a:ext uri="{FF2B5EF4-FFF2-40B4-BE49-F238E27FC236}">
              <a16:creationId xmlns:a16="http://schemas.microsoft.com/office/drawing/2014/main" id="{00000000-0008-0000-0000-0000CD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42" name="Line 128">
          <a:extLst>
            <a:ext uri="{FF2B5EF4-FFF2-40B4-BE49-F238E27FC236}">
              <a16:creationId xmlns:a16="http://schemas.microsoft.com/office/drawing/2014/main" id="{00000000-0008-0000-0000-0000CE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43" name="Line 129">
          <a:extLst>
            <a:ext uri="{FF2B5EF4-FFF2-40B4-BE49-F238E27FC236}">
              <a16:creationId xmlns:a16="http://schemas.microsoft.com/office/drawing/2014/main" id="{00000000-0008-0000-0000-0000CF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44" name="Line 130">
          <a:extLst>
            <a:ext uri="{FF2B5EF4-FFF2-40B4-BE49-F238E27FC236}">
              <a16:creationId xmlns:a16="http://schemas.microsoft.com/office/drawing/2014/main" id="{00000000-0008-0000-0000-0000D0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45" name="Line 131">
          <a:extLst>
            <a:ext uri="{FF2B5EF4-FFF2-40B4-BE49-F238E27FC236}">
              <a16:creationId xmlns:a16="http://schemas.microsoft.com/office/drawing/2014/main" id="{00000000-0008-0000-0000-0000D1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46" name="Line 132">
          <a:extLst>
            <a:ext uri="{FF2B5EF4-FFF2-40B4-BE49-F238E27FC236}">
              <a16:creationId xmlns:a16="http://schemas.microsoft.com/office/drawing/2014/main" id="{00000000-0008-0000-0000-0000D2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47" name="Line 133">
          <a:extLst>
            <a:ext uri="{FF2B5EF4-FFF2-40B4-BE49-F238E27FC236}">
              <a16:creationId xmlns:a16="http://schemas.microsoft.com/office/drawing/2014/main" id="{00000000-0008-0000-0000-0000D3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48" name="Line 134">
          <a:extLst>
            <a:ext uri="{FF2B5EF4-FFF2-40B4-BE49-F238E27FC236}">
              <a16:creationId xmlns:a16="http://schemas.microsoft.com/office/drawing/2014/main" id="{00000000-0008-0000-0000-0000D4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49" name="Line 135">
          <a:extLst>
            <a:ext uri="{FF2B5EF4-FFF2-40B4-BE49-F238E27FC236}">
              <a16:creationId xmlns:a16="http://schemas.microsoft.com/office/drawing/2014/main" id="{00000000-0008-0000-0000-0000D56A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50" name="Line 136">
          <a:extLst>
            <a:ext uri="{FF2B5EF4-FFF2-40B4-BE49-F238E27FC236}">
              <a16:creationId xmlns:a16="http://schemas.microsoft.com/office/drawing/2014/main" id="{00000000-0008-0000-0000-0000D6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51" name="Line 137">
          <a:extLst>
            <a:ext uri="{FF2B5EF4-FFF2-40B4-BE49-F238E27FC236}">
              <a16:creationId xmlns:a16="http://schemas.microsoft.com/office/drawing/2014/main" id="{00000000-0008-0000-0000-0000D7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52" name="Line 138">
          <a:extLst>
            <a:ext uri="{FF2B5EF4-FFF2-40B4-BE49-F238E27FC236}">
              <a16:creationId xmlns:a16="http://schemas.microsoft.com/office/drawing/2014/main" id="{00000000-0008-0000-0000-0000D8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53" name="Line 139">
          <a:extLst>
            <a:ext uri="{FF2B5EF4-FFF2-40B4-BE49-F238E27FC236}">
              <a16:creationId xmlns:a16="http://schemas.microsoft.com/office/drawing/2014/main" id="{00000000-0008-0000-0000-0000D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54" name="Line 140">
          <a:extLst>
            <a:ext uri="{FF2B5EF4-FFF2-40B4-BE49-F238E27FC236}">
              <a16:creationId xmlns:a16="http://schemas.microsoft.com/office/drawing/2014/main" id="{00000000-0008-0000-0000-0000D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55" name="Line 141">
          <a:extLst>
            <a:ext uri="{FF2B5EF4-FFF2-40B4-BE49-F238E27FC236}">
              <a16:creationId xmlns:a16="http://schemas.microsoft.com/office/drawing/2014/main" id="{00000000-0008-0000-0000-0000D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56" name="Line 142">
          <a:extLst>
            <a:ext uri="{FF2B5EF4-FFF2-40B4-BE49-F238E27FC236}">
              <a16:creationId xmlns:a16="http://schemas.microsoft.com/office/drawing/2014/main" id="{00000000-0008-0000-0000-0000D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57" name="Line 143">
          <a:extLst>
            <a:ext uri="{FF2B5EF4-FFF2-40B4-BE49-F238E27FC236}">
              <a16:creationId xmlns:a16="http://schemas.microsoft.com/office/drawing/2014/main" id="{00000000-0008-0000-0000-0000D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58" name="Line 144">
          <a:extLst>
            <a:ext uri="{FF2B5EF4-FFF2-40B4-BE49-F238E27FC236}">
              <a16:creationId xmlns:a16="http://schemas.microsoft.com/office/drawing/2014/main" id="{00000000-0008-0000-0000-0000D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59" name="Line 145">
          <a:extLst>
            <a:ext uri="{FF2B5EF4-FFF2-40B4-BE49-F238E27FC236}">
              <a16:creationId xmlns:a16="http://schemas.microsoft.com/office/drawing/2014/main" id="{00000000-0008-0000-0000-0000D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60" name="Line 146">
          <a:extLst>
            <a:ext uri="{FF2B5EF4-FFF2-40B4-BE49-F238E27FC236}">
              <a16:creationId xmlns:a16="http://schemas.microsoft.com/office/drawing/2014/main" id="{00000000-0008-0000-0000-0000E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61" name="Line 147">
          <a:extLst>
            <a:ext uri="{FF2B5EF4-FFF2-40B4-BE49-F238E27FC236}">
              <a16:creationId xmlns:a16="http://schemas.microsoft.com/office/drawing/2014/main" id="{00000000-0008-0000-0000-0000E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62" name="Line 148">
          <a:extLst>
            <a:ext uri="{FF2B5EF4-FFF2-40B4-BE49-F238E27FC236}">
              <a16:creationId xmlns:a16="http://schemas.microsoft.com/office/drawing/2014/main" id="{00000000-0008-0000-0000-0000E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63" name="Line 149">
          <a:extLst>
            <a:ext uri="{FF2B5EF4-FFF2-40B4-BE49-F238E27FC236}">
              <a16:creationId xmlns:a16="http://schemas.microsoft.com/office/drawing/2014/main" id="{00000000-0008-0000-0000-0000E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64" name="Line 150">
          <a:extLst>
            <a:ext uri="{FF2B5EF4-FFF2-40B4-BE49-F238E27FC236}">
              <a16:creationId xmlns:a16="http://schemas.microsoft.com/office/drawing/2014/main" id="{00000000-0008-0000-0000-0000E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65" name="Line 151">
          <a:extLst>
            <a:ext uri="{FF2B5EF4-FFF2-40B4-BE49-F238E27FC236}">
              <a16:creationId xmlns:a16="http://schemas.microsoft.com/office/drawing/2014/main" id="{00000000-0008-0000-0000-0000E5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66" name="Line 152">
          <a:extLst>
            <a:ext uri="{FF2B5EF4-FFF2-40B4-BE49-F238E27FC236}">
              <a16:creationId xmlns:a16="http://schemas.microsoft.com/office/drawing/2014/main" id="{00000000-0008-0000-0000-0000E6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67" name="Line 153">
          <a:extLst>
            <a:ext uri="{FF2B5EF4-FFF2-40B4-BE49-F238E27FC236}">
              <a16:creationId xmlns:a16="http://schemas.microsoft.com/office/drawing/2014/main" id="{00000000-0008-0000-0000-0000E7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68" name="Line 154">
          <a:extLst>
            <a:ext uri="{FF2B5EF4-FFF2-40B4-BE49-F238E27FC236}">
              <a16:creationId xmlns:a16="http://schemas.microsoft.com/office/drawing/2014/main" id="{00000000-0008-0000-0000-0000E8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69" name="Line 155">
          <a:extLst>
            <a:ext uri="{FF2B5EF4-FFF2-40B4-BE49-F238E27FC236}">
              <a16:creationId xmlns:a16="http://schemas.microsoft.com/office/drawing/2014/main" id="{00000000-0008-0000-0000-0000E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70" name="Line 156">
          <a:extLst>
            <a:ext uri="{FF2B5EF4-FFF2-40B4-BE49-F238E27FC236}">
              <a16:creationId xmlns:a16="http://schemas.microsoft.com/office/drawing/2014/main" id="{00000000-0008-0000-0000-0000E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71" name="Line 157">
          <a:extLst>
            <a:ext uri="{FF2B5EF4-FFF2-40B4-BE49-F238E27FC236}">
              <a16:creationId xmlns:a16="http://schemas.microsoft.com/office/drawing/2014/main" id="{00000000-0008-0000-0000-0000E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72" name="Line 158">
          <a:extLst>
            <a:ext uri="{FF2B5EF4-FFF2-40B4-BE49-F238E27FC236}">
              <a16:creationId xmlns:a16="http://schemas.microsoft.com/office/drawing/2014/main" id="{00000000-0008-0000-0000-0000E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73" name="Line 159">
          <a:extLst>
            <a:ext uri="{FF2B5EF4-FFF2-40B4-BE49-F238E27FC236}">
              <a16:creationId xmlns:a16="http://schemas.microsoft.com/office/drawing/2014/main" id="{00000000-0008-0000-0000-0000E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74" name="Line 160">
          <a:extLst>
            <a:ext uri="{FF2B5EF4-FFF2-40B4-BE49-F238E27FC236}">
              <a16:creationId xmlns:a16="http://schemas.microsoft.com/office/drawing/2014/main" id="{00000000-0008-0000-0000-0000E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75" name="Line 161">
          <a:extLst>
            <a:ext uri="{FF2B5EF4-FFF2-40B4-BE49-F238E27FC236}">
              <a16:creationId xmlns:a16="http://schemas.microsoft.com/office/drawing/2014/main" id="{00000000-0008-0000-0000-0000E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76" name="Line 162">
          <a:extLst>
            <a:ext uri="{FF2B5EF4-FFF2-40B4-BE49-F238E27FC236}">
              <a16:creationId xmlns:a16="http://schemas.microsoft.com/office/drawing/2014/main" id="{00000000-0008-0000-0000-0000F0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77" name="Line 163">
          <a:extLst>
            <a:ext uri="{FF2B5EF4-FFF2-40B4-BE49-F238E27FC236}">
              <a16:creationId xmlns:a16="http://schemas.microsoft.com/office/drawing/2014/main" id="{00000000-0008-0000-0000-0000F1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78" name="Line 164">
          <a:extLst>
            <a:ext uri="{FF2B5EF4-FFF2-40B4-BE49-F238E27FC236}">
              <a16:creationId xmlns:a16="http://schemas.microsoft.com/office/drawing/2014/main" id="{00000000-0008-0000-0000-0000F2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79" name="Line 165">
          <a:extLst>
            <a:ext uri="{FF2B5EF4-FFF2-40B4-BE49-F238E27FC236}">
              <a16:creationId xmlns:a16="http://schemas.microsoft.com/office/drawing/2014/main" id="{00000000-0008-0000-0000-0000F3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80" name="Line 166">
          <a:extLst>
            <a:ext uri="{FF2B5EF4-FFF2-40B4-BE49-F238E27FC236}">
              <a16:creationId xmlns:a16="http://schemas.microsoft.com/office/drawing/2014/main" id="{00000000-0008-0000-0000-0000F4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81" name="Line 167">
          <a:extLst>
            <a:ext uri="{FF2B5EF4-FFF2-40B4-BE49-F238E27FC236}">
              <a16:creationId xmlns:a16="http://schemas.microsoft.com/office/drawing/2014/main" id="{00000000-0008-0000-0000-0000F5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82" name="Line 168">
          <a:extLst>
            <a:ext uri="{FF2B5EF4-FFF2-40B4-BE49-F238E27FC236}">
              <a16:creationId xmlns:a16="http://schemas.microsoft.com/office/drawing/2014/main" id="{00000000-0008-0000-0000-0000F6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83" name="Line 169">
          <a:extLst>
            <a:ext uri="{FF2B5EF4-FFF2-40B4-BE49-F238E27FC236}">
              <a16:creationId xmlns:a16="http://schemas.microsoft.com/office/drawing/2014/main" id="{00000000-0008-0000-0000-0000F7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84" name="Line 170">
          <a:extLst>
            <a:ext uri="{FF2B5EF4-FFF2-40B4-BE49-F238E27FC236}">
              <a16:creationId xmlns:a16="http://schemas.microsoft.com/office/drawing/2014/main" id="{00000000-0008-0000-0000-0000F8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85" name="Line 171">
          <a:extLst>
            <a:ext uri="{FF2B5EF4-FFF2-40B4-BE49-F238E27FC236}">
              <a16:creationId xmlns:a16="http://schemas.microsoft.com/office/drawing/2014/main" id="{00000000-0008-0000-0000-0000F9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86" name="Line 172">
          <a:extLst>
            <a:ext uri="{FF2B5EF4-FFF2-40B4-BE49-F238E27FC236}">
              <a16:creationId xmlns:a16="http://schemas.microsoft.com/office/drawing/2014/main" id="{00000000-0008-0000-0000-0000FA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87" name="Line 173">
          <a:extLst>
            <a:ext uri="{FF2B5EF4-FFF2-40B4-BE49-F238E27FC236}">
              <a16:creationId xmlns:a16="http://schemas.microsoft.com/office/drawing/2014/main" id="{00000000-0008-0000-0000-0000FB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88" name="Line 174">
          <a:extLst>
            <a:ext uri="{FF2B5EF4-FFF2-40B4-BE49-F238E27FC236}">
              <a16:creationId xmlns:a16="http://schemas.microsoft.com/office/drawing/2014/main" id="{00000000-0008-0000-0000-0000FC6A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89" name="Line 175">
          <a:extLst>
            <a:ext uri="{FF2B5EF4-FFF2-40B4-BE49-F238E27FC236}">
              <a16:creationId xmlns:a16="http://schemas.microsoft.com/office/drawing/2014/main" id="{00000000-0008-0000-0000-0000FD6A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90" name="Line 176">
          <a:extLst>
            <a:ext uri="{FF2B5EF4-FFF2-40B4-BE49-F238E27FC236}">
              <a16:creationId xmlns:a16="http://schemas.microsoft.com/office/drawing/2014/main" id="{00000000-0008-0000-0000-0000FE6A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91" name="Line 177">
          <a:extLst>
            <a:ext uri="{FF2B5EF4-FFF2-40B4-BE49-F238E27FC236}">
              <a16:creationId xmlns:a16="http://schemas.microsoft.com/office/drawing/2014/main" id="{00000000-0008-0000-0000-0000FF6A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92" name="Line 178">
          <a:extLst>
            <a:ext uri="{FF2B5EF4-FFF2-40B4-BE49-F238E27FC236}">
              <a16:creationId xmlns:a16="http://schemas.microsoft.com/office/drawing/2014/main" id="{00000000-0008-0000-0000-000000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93" name="Line 179">
          <a:extLst>
            <a:ext uri="{FF2B5EF4-FFF2-40B4-BE49-F238E27FC236}">
              <a16:creationId xmlns:a16="http://schemas.microsoft.com/office/drawing/2014/main" id="{00000000-0008-0000-0000-000001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962025</xdr:colOff>
      <xdr:row>33</xdr:row>
      <xdr:rowOff>0</xdr:rowOff>
    </xdr:from>
    <xdr:to>
      <xdr:col>3</xdr:col>
      <xdr:colOff>962025</xdr:colOff>
      <xdr:row>33</xdr:row>
      <xdr:rowOff>0</xdr:rowOff>
    </xdr:to>
    <xdr:sp macro="" textlink="">
      <xdr:nvSpPr>
        <xdr:cNvPr id="27394" name="Line 180">
          <a:extLst>
            <a:ext uri="{FF2B5EF4-FFF2-40B4-BE49-F238E27FC236}">
              <a16:creationId xmlns:a16="http://schemas.microsoft.com/office/drawing/2014/main" id="{00000000-0008-0000-0000-0000026B0000}"/>
            </a:ext>
          </a:extLst>
        </xdr:cNvPr>
        <xdr:cNvSpPr>
          <a:spLocks noChangeShapeType="1"/>
        </xdr:cNvSpPr>
      </xdr:nvSpPr>
      <xdr:spPr bwMode="auto">
        <a:xfrm flipH="1">
          <a:off x="4772025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95" name="Line 181">
          <a:extLst>
            <a:ext uri="{FF2B5EF4-FFF2-40B4-BE49-F238E27FC236}">
              <a16:creationId xmlns:a16="http://schemas.microsoft.com/office/drawing/2014/main" id="{00000000-0008-0000-0000-000003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396" name="Line 182">
          <a:extLst>
            <a:ext uri="{FF2B5EF4-FFF2-40B4-BE49-F238E27FC236}">
              <a16:creationId xmlns:a16="http://schemas.microsoft.com/office/drawing/2014/main" id="{00000000-0008-0000-0000-000004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397" name="Line 183">
          <a:extLst>
            <a:ext uri="{FF2B5EF4-FFF2-40B4-BE49-F238E27FC236}">
              <a16:creationId xmlns:a16="http://schemas.microsoft.com/office/drawing/2014/main" id="{00000000-0008-0000-0000-000005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398" name="Line 184">
          <a:extLst>
            <a:ext uri="{FF2B5EF4-FFF2-40B4-BE49-F238E27FC236}">
              <a16:creationId xmlns:a16="http://schemas.microsoft.com/office/drawing/2014/main" id="{00000000-0008-0000-0000-000006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399" name="Line 185">
          <a:extLst>
            <a:ext uri="{FF2B5EF4-FFF2-40B4-BE49-F238E27FC236}">
              <a16:creationId xmlns:a16="http://schemas.microsoft.com/office/drawing/2014/main" id="{00000000-0008-0000-0000-000007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400" name="Line 186">
          <a:extLst>
            <a:ext uri="{FF2B5EF4-FFF2-40B4-BE49-F238E27FC236}">
              <a16:creationId xmlns:a16="http://schemas.microsoft.com/office/drawing/2014/main" id="{00000000-0008-0000-0000-000008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401" name="Line 187">
          <a:extLst>
            <a:ext uri="{FF2B5EF4-FFF2-40B4-BE49-F238E27FC236}">
              <a16:creationId xmlns:a16="http://schemas.microsoft.com/office/drawing/2014/main" id="{00000000-0008-0000-0000-000009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402" name="Line 188">
          <a:extLst>
            <a:ext uri="{FF2B5EF4-FFF2-40B4-BE49-F238E27FC236}">
              <a16:creationId xmlns:a16="http://schemas.microsoft.com/office/drawing/2014/main" id="{00000000-0008-0000-0000-00000A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403" name="Line 189">
          <a:extLst>
            <a:ext uri="{FF2B5EF4-FFF2-40B4-BE49-F238E27FC236}">
              <a16:creationId xmlns:a16="http://schemas.microsoft.com/office/drawing/2014/main" id="{00000000-0008-0000-0000-00000B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404" name="Line 190">
          <a:extLst>
            <a:ext uri="{FF2B5EF4-FFF2-40B4-BE49-F238E27FC236}">
              <a16:creationId xmlns:a16="http://schemas.microsoft.com/office/drawing/2014/main" id="{00000000-0008-0000-0000-00000C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405" name="Line 191">
          <a:extLst>
            <a:ext uri="{FF2B5EF4-FFF2-40B4-BE49-F238E27FC236}">
              <a16:creationId xmlns:a16="http://schemas.microsoft.com/office/drawing/2014/main" id="{00000000-0008-0000-0000-00000D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406" name="Line 192">
          <a:extLst>
            <a:ext uri="{FF2B5EF4-FFF2-40B4-BE49-F238E27FC236}">
              <a16:creationId xmlns:a16="http://schemas.microsoft.com/office/drawing/2014/main" id="{00000000-0008-0000-0000-00000E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933450</xdr:colOff>
      <xdr:row>33</xdr:row>
      <xdr:rowOff>0</xdr:rowOff>
    </xdr:from>
    <xdr:to>
      <xdr:col>3</xdr:col>
      <xdr:colOff>933450</xdr:colOff>
      <xdr:row>33</xdr:row>
      <xdr:rowOff>0</xdr:rowOff>
    </xdr:to>
    <xdr:sp macro="" textlink="">
      <xdr:nvSpPr>
        <xdr:cNvPr id="27407" name="Line 193">
          <a:extLst>
            <a:ext uri="{FF2B5EF4-FFF2-40B4-BE49-F238E27FC236}">
              <a16:creationId xmlns:a16="http://schemas.microsoft.com/office/drawing/2014/main" id="{00000000-0008-0000-0000-00000F6B0000}"/>
            </a:ext>
          </a:extLst>
        </xdr:cNvPr>
        <xdr:cNvSpPr>
          <a:spLocks noChangeShapeType="1"/>
        </xdr:cNvSpPr>
      </xdr:nvSpPr>
      <xdr:spPr bwMode="auto">
        <a:xfrm>
          <a:off x="474345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685800</xdr:colOff>
      <xdr:row>33</xdr:row>
      <xdr:rowOff>0</xdr:rowOff>
    </xdr:from>
    <xdr:to>
      <xdr:col>3</xdr:col>
      <xdr:colOff>695325</xdr:colOff>
      <xdr:row>33</xdr:row>
      <xdr:rowOff>0</xdr:rowOff>
    </xdr:to>
    <xdr:sp macro="" textlink="">
      <xdr:nvSpPr>
        <xdr:cNvPr id="27408" name="Line 194">
          <a:extLst>
            <a:ext uri="{FF2B5EF4-FFF2-40B4-BE49-F238E27FC236}">
              <a16:creationId xmlns:a16="http://schemas.microsoft.com/office/drawing/2014/main" id="{00000000-0008-0000-0000-0000106B0000}"/>
            </a:ext>
          </a:extLst>
        </xdr:cNvPr>
        <xdr:cNvSpPr>
          <a:spLocks noChangeShapeType="1"/>
        </xdr:cNvSpPr>
      </xdr:nvSpPr>
      <xdr:spPr bwMode="auto">
        <a:xfrm flipV="1">
          <a:off x="4495800" y="12954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952500</xdr:colOff>
      <xdr:row>33</xdr:row>
      <xdr:rowOff>0</xdr:rowOff>
    </xdr:from>
    <xdr:to>
      <xdr:col>3</xdr:col>
      <xdr:colOff>952500</xdr:colOff>
      <xdr:row>33</xdr:row>
      <xdr:rowOff>0</xdr:rowOff>
    </xdr:to>
    <xdr:sp macro="" textlink="">
      <xdr:nvSpPr>
        <xdr:cNvPr id="27409" name="Line 195">
          <a:extLst>
            <a:ext uri="{FF2B5EF4-FFF2-40B4-BE49-F238E27FC236}">
              <a16:creationId xmlns:a16="http://schemas.microsoft.com/office/drawing/2014/main" id="{00000000-0008-0000-0000-0000116B0000}"/>
            </a:ext>
          </a:extLst>
        </xdr:cNvPr>
        <xdr:cNvSpPr>
          <a:spLocks noChangeShapeType="1"/>
        </xdr:cNvSpPr>
      </xdr:nvSpPr>
      <xdr:spPr bwMode="auto">
        <a:xfrm flipH="1">
          <a:off x="47625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7410" name="Line 196">
          <a:extLst>
            <a:ext uri="{FF2B5EF4-FFF2-40B4-BE49-F238E27FC236}">
              <a16:creationId xmlns:a16="http://schemas.microsoft.com/office/drawing/2014/main" id="{00000000-0008-0000-0000-0000126B0000}"/>
            </a:ext>
          </a:extLst>
        </xdr:cNvPr>
        <xdr:cNvSpPr>
          <a:spLocks noChangeShapeType="1"/>
        </xdr:cNvSpPr>
      </xdr:nvSpPr>
      <xdr:spPr bwMode="auto">
        <a:xfrm>
          <a:off x="3810000" y="1295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6" name="Line 1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7" name="Line 2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8" name="Line 2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199" name="Line 3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0" name="Line 35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1" name="Line 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2" name="Line 4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3" name="Line 4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5" name="Line 5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6" name="Line 5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7" name="Line 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8" name="Line 6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09" name="Line 7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0" name="Line 7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1" name="Line 78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2" name="Line 8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3" name="Line 8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4" name="Line 89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5" name="Line 9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6" name="Line 9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7" name="Line 10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8" name="Line 105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19" name="Line 10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0" name="Line 11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1" name="Line 116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2" name="Line 12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3" name="Line 12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4" name="Line 12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5" name="Line 13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6" name="Line 13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7" name="Line 140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8" name="Line 144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29" name="Line 14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0" name="Line 15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1" name="Line 157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2" name="Line 16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3" name="Line 16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4" name="Line 169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5" name="Line 17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6" name="Line 177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7" name="Line 18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38" name="Line 185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39" name="Line 18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0" name="Line 19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41" name="Line 197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2" name="Line 20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3" name="Line 20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4" name="Line 1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5" name="Line 2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6" name="Line 2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7" name="Line 3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8" name="Line 35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49" name="Line 3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0" name="Line 4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1" name="Line 4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3" name="Line 55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4" name="Line 5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5" name="Line 6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6" name="Line 6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7" name="Line 7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8" name="Line 7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59" name="Line 7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0" name="Line 8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1" name="Line 8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2" name="Line 8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3" name="Line 9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4" name="Line 97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5" name="Line 10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6" name="Line 10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7" name="Line 10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8" name="Line 11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69" name="Line 116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0" name="Line 12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1" name="Line 12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2" name="Line 128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3" name="Line 13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4" name="Line 136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5" name="Line 140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6" name="Line 14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7" name="Line 14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78" name="Line 15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79" name="Line 15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0" name="Line 16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1" name="Line 165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2" name="Line 16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3" name="Line 17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4" name="Line 177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5" name="Line 18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6" name="Line 1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7" name="Line 18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88" name="Line 19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289" name="Line 19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0" name="Line 20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1" name="Line 204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2" name="Line 1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3" name="Line 2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4" name="Line 27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5" name="Line 3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6" name="Line 3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7" name="Line 3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8" name="Line 4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299" name="Line 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1" name="Line 55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2" name="Line 59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3" name="Line 6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4" name="Line 67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5" name="Line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6" name="Line 7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7" name="Line 7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8" name="Line 8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09" name="Line 8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0" name="Line 8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1" name="Line 9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2" name="Line 97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3" name="Line 10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4" name="Line 105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5" name="Line 109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6" name="Line 11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7" name="Line 1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8" name="Line 120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19" name="Line 12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0" name="Line 12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1" name="Line 13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2" name="Line 136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3" name="Line 140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4" name="Line 14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5" name="Line 14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26" name="Line 15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7" name="Line 157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8" name="Line 16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29" name="Line 165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0" name="Line 16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1" name="Line 17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2" name="Line 17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3" name="Line 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4" name="Line 18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5" name="Line 18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6" name="Line 19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37" name="Line 197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8" name="Line 20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39" name="Line 204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0" name="Line 1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1" name="Line 2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2" name="Line 2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3" name="Line 3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4" name="Line 3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5" name="Line 3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6" name="Line 4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7" name="Line 47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49" name="Line 55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0" name="Line 5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1" name="Line 6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2" name="Line 67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3" name="Line 7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4" name="Line 7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5" name="Line 78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6" name="Line 8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7" name="Line 8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8" name="Line 8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59" name="Line 93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0" name="Line 97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1" name="Line 10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2" name="Line 105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3" name="Line 109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4" name="Line 1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5" name="Line 116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6" name="Line 12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7" name="Line 124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8" name="Line 12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69" name="Line 13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0" name="Line 13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1" name="Line 14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2" name="Line 1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3" name="Line 149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74" name="Line 15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5" name="Line 157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6" name="Line 16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7" name="Line 16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78" name="Line 16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79" name="Line 17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0" name="Line 177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81" name="Line 18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2" name="Line 185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83" name="Line 18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4" name="Line 19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385" name="Line 197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6" name="Line 200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7" name="Line 204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8" name="Line 1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89" name="Line 23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0" name="Line 27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1" name="Line 3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2" name="Line 35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3" name="Line 3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4" name="Line 4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5" name="Line 47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6" name="Line 5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7" name="Line 5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8" name="Line 5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399" name="Line 63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0" name="Line 67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1" name="Line 7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2" name="Line 74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3" name="Line 78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4" name="Line 8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5" name="Line 8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6" name="Line 8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7" name="Line 9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8" name="Line 9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09" name="Line 10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0" name="Line 105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1" name="Line 10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2" name="Line 11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3" name="Line 11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4" name="Line 12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5" name="Line 12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6" name="Line 128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7" name="Line 13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8" name="Line 13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19" name="Line 140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0" name="Line 14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1" name="Line 14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22" name="Line 15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3" name="Line 157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4" name="Line 16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5" name="Line 16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6" name="Line 16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27" name="Line 17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28" name="Line 17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29" name="Line 18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0" name="Line 185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31" name="Line 18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2" name="Line 19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9525</xdr:rowOff>
    </xdr:to>
    <xdr:sp macro="" textlink="">
      <xdr:nvSpPr>
        <xdr:cNvPr id="433" name="Line 197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4" name="Line 200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36</xdr:row>
      <xdr:rowOff>0</xdr:rowOff>
    </xdr:from>
    <xdr:to>
      <xdr:col>4</xdr:col>
      <xdr:colOff>695325</xdr:colOff>
      <xdr:row>36</xdr:row>
      <xdr:rowOff>0</xdr:rowOff>
    </xdr:to>
    <xdr:sp macro="" textlink="">
      <xdr:nvSpPr>
        <xdr:cNvPr id="435" name="Line 20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ShapeType="1"/>
        </xdr:cNvSpPr>
      </xdr:nvSpPr>
      <xdr:spPr bwMode="auto">
        <a:xfrm>
          <a:off x="4695825" y="1103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R7-14%20&#19968;&#20301;&#20195;&#2038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\Nas\nakamura\&#31309;&#31639;&#36039;&#26009;\&#24314;&#31689;&#21336;&#20385;(&#20196;&#21644;&#65298;&#24180;)\&#20196;&#21644;2&#24180;&#24230;&#24230;&#24314;&#31689;&#21336;&#203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&#20196;&#21644;4&#24180;&#24230;&#24314;&#31689;&#21336;&#203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&#20196;&#21644;3&#24180;&#24230;&#24314;&#31689;&#21336;&#203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2304;&#31309;&#31639;&#12305;\&#12304;&#22522;&#26412;&#26360;&#24335;&#12305;\&#25968;&#37327;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31309;&#31639;&#12305;\&#39340;&#22580;&#35373;&#35336;\R0706&#21021;&#29417;&#20445;&#32946;&#25152;\&#21021;&#29417;&#20445;&#32946;&#25152;&#12288;&#31309;&#31639;&#35519;&#2636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A%20&#24314;&#31689;&#21336;&#203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04;&#21332;&#20250;&#31309;&#31639;&#12305;\&#21332;&#20250;&#31309;&#31639;R7\&#20196;&#21644;5&#24180;&#24230;&#24314;&#31689;&#21336;&#203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表紙"/>
      <sheetName val="労務費"/>
      <sheetName val="建築単価"/>
      <sheetName val="No1"/>
      <sheetName val="No2"/>
      <sheetName val="受変電設備"/>
      <sheetName val="Ｔｒ歩掛"/>
      <sheetName val="PAS比較表"/>
      <sheetName val="発電機"/>
      <sheetName val="Ｃubｺﾝｸﾘｰﾄ基礎"/>
      <sheetName val="ｺﾝｸﾘｰﾄ柱"/>
      <sheetName val="支線ﾒｯｾﾝｼﾞｬｰ"/>
      <sheetName val="ポール基礎"/>
      <sheetName val="防水鋳鉄管"/>
      <sheetName val="管口耐火止水"/>
      <sheetName val="吊り物"/>
      <sheetName val="電極ＬＦ"/>
      <sheetName val="架空配線"/>
      <sheetName val="屋上ﾏｽﾄ"/>
      <sheetName val="穴あけカッター補修等"/>
      <sheetName val="はつり貫通等"/>
      <sheetName val="貫通コア抜き"/>
      <sheetName val="避雷針"/>
      <sheetName val="ハンドホール"/>
      <sheetName val="掘削埋め戻し"/>
      <sheetName val="塗装費１"/>
      <sheetName val="塗装費２"/>
      <sheetName val="塗装費３"/>
      <sheetName val="撤去費"/>
    </sheetNames>
    <sheetDataSet>
      <sheetData sheetId="0" refreshError="1"/>
      <sheetData sheetId="1" refreshError="1"/>
      <sheetData sheetId="2">
        <row r="2">
          <cell r="C2" t="str">
            <v>令和</v>
          </cell>
        </row>
        <row r="3">
          <cell r="N3">
            <v>1.04</v>
          </cell>
        </row>
        <row r="4">
          <cell r="E4">
            <v>29600</v>
          </cell>
        </row>
        <row r="5">
          <cell r="E5">
            <v>27500</v>
          </cell>
        </row>
      </sheetData>
      <sheetData sheetId="3">
        <row r="4">
          <cell r="D4">
            <v>13500</v>
          </cell>
        </row>
      </sheetData>
      <sheetData sheetId="4">
        <row r="7">
          <cell r="B7" t="str">
            <v>表 M1-1-72　コンクリート工事</v>
          </cell>
        </row>
        <row r="59">
          <cell r="B59" t="str">
            <v>表 M1-1-73　その他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1">
          <cell r="M21">
            <v>4370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0">
          <cell r="H150">
            <v>0.23</v>
          </cell>
        </row>
        <row r="155">
          <cell r="H155">
            <v>0.25</v>
          </cell>
        </row>
        <row r="157">
          <cell r="H157">
            <v>0.25</v>
          </cell>
        </row>
      </sheetData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 refreshError="1"/>
      <sheetData sheetId="1" refreshError="1">
        <row r="5">
          <cell r="B5" t="str">
            <v>特殊作業員</v>
          </cell>
          <cell r="C5" t="str">
            <v>人</v>
          </cell>
          <cell r="D5">
            <v>24700</v>
          </cell>
          <cell r="E5">
            <v>24700</v>
          </cell>
          <cell r="F5" t="str">
            <v>令和4年　公共工事設計労務単価</v>
          </cell>
        </row>
        <row r="6">
          <cell r="B6" t="str">
            <v>普通作業員</v>
          </cell>
          <cell r="C6" t="str">
            <v>人</v>
          </cell>
          <cell r="D6">
            <v>22200</v>
          </cell>
          <cell r="E6">
            <v>22200</v>
          </cell>
          <cell r="F6" t="str">
            <v>令和4年　公共工事設計労務単価</v>
          </cell>
        </row>
        <row r="7">
          <cell r="B7" t="str">
            <v>軽作業員</v>
          </cell>
          <cell r="C7" t="str">
            <v>人</v>
          </cell>
          <cell r="D7">
            <v>14900</v>
          </cell>
          <cell r="E7">
            <v>14900</v>
          </cell>
          <cell r="F7" t="str">
            <v>令和4年　公共工事設計労務単価</v>
          </cell>
        </row>
        <row r="8">
          <cell r="B8" t="str">
            <v>造園工</v>
          </cell>
          <cell r="C8" t="str">
            <v>人</v>
          </cell>
          <cell r="D8">
            <v>21400</v>
          </cell>
          <cell r="E8">
            <v>21400</v>
          </cell>
          <cell r="F8" t="str">
            <v>令和4年　公共工事設計労務単価</v>
          </cell>
        </row>
        <row r="9">
          <cell r="B9" t="str">
            <v>法面工</v>
          </cell>
          <cell r="C9" t="str">
            <v>人</v>
          </cell>
          <cell r="D9">
            <v>27400</v>
          </cell>
          <cell r="E9">
            <v>27400</v>
          </cell>
          <cell r="F9" t="str">
            <v>令和4年　公共工事設計労務単価</v>
          </cell>
        </row>
        <row r="10">
          <cell r="B10" t="str">
            <v>とび工</v>
          </cell>
          <cell r="C10" t="str">
            <v>人</v>
          </cell>
          <cell r="D10">
            <v>24900</v>
          </cell>
          <cell r="E10">
            <v>24900</v>
          </cell>
          <cell r="F10" t="str">
            <v>令和4年　公共工事設計労務単価</v>
          </cell>
        </row>
        <row r="11">
          <cell r="B11" t="str">
            <v>石工</v>
          </cell>
          <cell r="C11" t="str">
            <v>人</v>
          </cell>
          <cell r="D11">
            <v>27100</v>
          </cell>
          <cell r="E11">
            <v>27100</v>
          </cell>
          <cell r="F11" t="str">
            <v>令和4年　公共工事設計労務単価</v>
          </cell>
        </row>
        <row r="12">
          <cell r="B12" t="str">
            <v>ブロック工</v>
          </cell>
          <cell r="C12" t="str">
            <v>人</v>
          </cell>
          <cell r="D12">
            <v>24900</v>
          </cell>
          <cell r="E12">
            <v>24900</v>
          </cell>
          <cell r="F12" t="str">
            <v>令和4年　公共工事設計労務単価</v>
          </cell>
        </row>
        <row r="13">
          <cell r="B13" t="str">
            <v>電工</v>
          </cell>
          <cell r="C13" t="str">
            <v>人</v>
          </cell>
          <cell r="D13">
            <v>24100</v>
          </cell>
          <cell r="E13">
            <v>24100</v>
          </cell>
          <cell r="F13" t="str">
            <v>令和4年　公共工事設計労務単価</v>
          </cell>
        </row>
        <row r="14">
          <cell r="B14" t="str">
            <v>鉄筋工</v>
          </cell>
          <cell r="C14" t="str">
            <v>人</v>
          </cell>
          <cell r="D14">
            <v>25900</v>
          </cell>
          <cell r="E14">
            <v>25900</v>
          </cell>
          <cell r="F14" t="str">
            <v>令和4年　公共工事設計労務単価</v>
          </cell>
        </row>
        <row r="15">
          <cell r="B15" t="str">
            <v>鉄骨工</v>
          </cell>
          <cell r="C15" t="str">
            <v>人</v>
          </cell>
          <cell r="D15">
            <v>26000</v>
          </cell>
          <cell r="E15">
            <v>26000</v>
          </cell>
          <cell r="F15" t="str">
            <v>令和4年　公共工事設計労務単価</v>
          </cell>
        </row>
        <row r="16">
          <cell r="B16" t="str">
            <v>塗装工</v>
          </cell>
          <cell r="C16" t="str">
            <v>人</v>
          </cell>
          <cell r="D16">
            <v>28700</v>
          </cell>
          <cell r="E16">
            <v>28700</v>
          </cell>
          <cell r="F16" t="str">
            <v>令和4年　公共工事設計労務単価</v>
          </cell>
        </row>
        <row r="17">
          <cell r="B17" t="str">
            <v>溶接工</v>
          </cell>
          <cell r="C17" t="str">
            <v>人</v>
          </cell>
          <cell r="D17">
            <v>30800</v>
          </cell>
          <cell r="E17">
            <v>30800</v>
          </cell>
          <cell r="F17" t="str">
            <v>令和4年　公共工事設計労務単価</v>
          </cell>
        </row>
        <row r="18">
          <cell r="B18" t="str">
            <v>特殊運転手</v>
          </cell>
          <cell r="C18" t="str">
            <v>人</v>
          </cell>
          <cell r="D18">
            <v>25300</v>
          </cell>
          <cell r="E18">
            <v>25300</v>
          </cell>
          <cell r="F18" t="str">
            <v>令和4年　公共工事設計労務単価</v>
          </cell>
        </row>
        <row r="19">
          <cell r="B19" t="str">
            <v>一般運転手</v>
          </cell>
          <cell r="C19" t="str">
            <v>人</v>
          </cell>
          <cell r="D19">
            <v>22000</v>
          </cell>
          <cell r="E19">
            <v>22000</v>
          </cell>
          <cell r="F19" t="str">
            <v>令和4年　公共工事設計労務単価</v>
          </cell>
        </row>
        <row r="20">
          <cell r="B20" t="str">
            <v>潜かん工</v>
          </cell>
          <cell r="C20" t="str">
            <v>人</v>
          </cell>
          <cell r="D20">
            <v>31200</v>
          </cell>
          <cell r="E20">
            <v>31200</v>
          </cell>
          <cell r="F20" t="str">
            <v>令和4年　公共工事設計労務単価</v>
          </cell>
        </row>
        <row r="21">
          <cell r="B21" t="str">
            <v>潜かん世話役</v>
          </cell>
          <cell r="C21" t="str">
            <v>人</v>
          </cell>
          <cell r="D21">
            <v>37000</v>
          </cell>
          <cell r="E21">
            <v>37000</v>
          </cell>
          <cell r="F21" t="str">
            <v>令和4年　公共工事設計労務単価</v>
          </cell>
        </row>
        <row r="22">
          <cell r="B22" t="str">
            <v>削岩工</v>
          </cell>
          <cell r="C22" t="str">
            <v>人</v>
          </cell>
          <cell r="D22">
            <v>31400</v>
          </cell>
          <cell r="E22">
            <v>31400</v>
          </cell>
          <cell r="F22" t="str">
            <v>令和4年　公共工事設計労務単価</v>
          </cell>
        </row>
        <row r="23">
          <cell r="B23" t="str">
            <v>トンネル特殊工</v>
          </cell>
          <cell r="C23" t="str">
            <v>人</v>
          </cell>
          <cell r="D23">
            <v>32200</v>
          </cell>
          <cell r="E23">
            <v>32200</v>
          </cell>
          <cell r="F23" t="str">
            <v>令和4年　公共工事設計労務単価</v>
          </cell>
        </row>
        <row r="24">
          <cell r="B24" t="str">
            <v>トンネル作業員</v>
          </cell>
          <cell r="C24" t="str">
            <v>人</v>
          </cell>
          <cell r="D24">
            <v>25300</v>
          </cell>
          <cell r="E24">
            <v>25300</v>
          </cell>
          <cell r="F24" t="str">
            <v>令和4年　公共工事設計労務単価</v>
          </cell>
        </row>
        <row r="25">
          <cell r="B25" t="str">
            <v>トンネル世話役</v>
          </cell>
          <cell r="C25" t="str">
            <v>人</v>
          </cell>
          <cell r="D25">
            <v>34100</v>
          </cell>
          <cell r="E25">
            <v>34100</v>
          </cell>
          <cell r="F25" t="str">
            <v>令和4年　公共工事設計労務単価</v>
          </cell>
        </row>
        <row r="26">
          <cell r="B26" t="str">
            <v>橋梁特殊工</v>
          </cell>
          <cell r="C26" t="str">
            <v>人</v>
          </cell>
          <cell r="D26">
            <v>30400</v>
          </cell>
          <cell r="E26">
            <v>30400</v>
          </cell>
          <cell r="F26" t="str">
            <v>令和4年　公共工事設計労務単価</v>
          </cell>
        </row>
        <row r="27">
          <cell r="B27" t="str">
            <v>橋梁塗装工</v>
          </cell>
          <cell r="C27" t="str">
            <v>人</v>
          </cell>
          <cell r="D27">
            <v>31200</v>
          </cell>
          <cell r="E27">
            <v>31200</v>
          </cell>
          <cell r="F27" t="str">
            <v>令和4年　公共工事設計労務単価</v>
          </cell>
        </row>
        <row r="28">
          <cell r="B28" t="str">
            <v>橋梁世話役</v>
          </cell>
          <cell r="C28" t="str">
            <v>人</v>
          </cell>
          <cell r="D28">
            <v>34300</v>
          </cell>
          <cell r="E28">
            <v>34300</v>
          </cell>
          <cell r="F28" t="str">
            <v>令和4年　公共工事設計労務単価</v>
          </cell>
        </row>
        <row r="29">
          <cell r="B29" t="str">
            <v>土木一般世話役</v>
          </cell>
          <cell r="C29" t="str">
            <v>人</v>
          </cell>
          <cell r="D29">
            <v>25500</v>
          </cell>
          <cell r="E29">
            <v>25500</v>
          </cell>
          <cell r="F29" t="str">
            <v>令和4年　公共工事設計労務単価</v>
          </cell>
        </row>
        <row r="30">
          <cell r="B30" t="str">
            <v>高級船員</v>
          </cell>
          <cell r="C30" t="str">
            <v>人</v>
          </cell>
          <cell r="D30">
            <v>30400</v>
          </cell>
          <cell r="E30">
            <v>30400</v>
          </cell>
          <cell r="F30" t="str">
            <v>令和4年　公共工事設計労務単価</v>
          </cell>
        </row>
        <row r="31">
          <cell r="B31" t="str">
            <v>普通船員</v>
          </cell>
          <cell r="C31" t="str">
            <v>人</v>
          </cell>
          <cell r="D31">
            <v>24100</v>
          </cell>
          <cell r="E31">
            <v>24100</v>
          </cell>
          <cell r="F31" t="str">
            <v>令和4年　公共工事設計労務単価</v>
          </cell>
        </row>
        <row r="32">
          <cell r="B32" t="str">
            <v>潜水士</v>
          </cell>
          <cell r="C32" t="str">
            <v>人</v>
          </cell>
          <cell r="D32">
            <v>42100</v>
          </cell>
          <cell r="E32">
            <v>42100</v>
          </cell>
          <cell r="F32" t="str">
            <v>令和4年　公共工事設計労務単価</v>
          </cell>
        </row>
        <row r="33">
          <cell r="B33" t="str">
            <v>潜水連絡員</v>
          </cell>
          <cell r="C33" t="str">
            <v>人</v>
          </cell>
          <cell r="D33">
            <v>28900</v>
          </cell>
          <cell r="E33">
            <v>28900</v>
          </cell>
          <cell r="F33" t="str">
            <v>令和4年　公共工事設計労務単価</v>
          </cell>
        </row>
        <row r="34">
          <cell r="B34" t="str">
            <v>潜水送気員</v>
          </cell>
          <cell r="C34" t="str">
            <v>人</v>
          </cell>
          <cell r="D34">
            <v>28400</v>
          </cell>
          <cell r="E34">
            <v>28400</v>
          </cell>
          <cell r="F34" t="str">
            <v>令和4年　公共工事設計労務単価</v>
          </cell>
        </row>
        <row r="35">
          <cell r="B35" t="str">
            <v>山林砂防工</v>
          </cell>
          <cell r="C35" t="str">
            <v>人</v>
          </cell>
          <cell r="D35">
            <v>26900</v>
          </cell>
          <cell r="E35">
            <v>26900</v>
          </cell>
          <cell r="F35" t="str">
            <v>令和4年　公共工事設計労務単価</v>
          </cell>
        </row>
        <row r="36">
          <cell r="B36" t="str">
            <v>軌道工</v>
          </cell>
          <cell r="C36" t="str">
            <v>人</v>
          </cell>
          <cell r="D36">
            <v>46600</v>
          </cell>
          <cell r="E36">
            <v>46600</v>
          </cell>
          <cell r="F36" t="str">
            <v>令和4年　公共工事設計労務単価</v>
          </cell>
        </row>
        <row r="37">
          <cell r="B37" t="str">
            <v>型枠工</v>
          </cell>
          <cell r="C37" t="str">
            <v>人</v>
          </cell>
          <cell r="D37">
            <v>26600</v>
          </cell>
          <cell r="E37">
            <v>26600</v>
          </cell>
          <cell r="F37" t="str">
            <v>令和4年　公共工事設計労務単価</v>
          </cell>
        </row>
        <row r="38">
          <cell r="B38" t="str">
            <v>大工</v>
          </cell>
          <cell r="C38" t="str">
            <v>人</v>
          </cell>
          <cell r="D38">
            <v>25700</v>
          </cell>
          <cell r="E38">
            <v>25700</v>
          </cell>
          <cell r="F38" t="str">
            <v>令和4年　公共工事設計労務単価</v>
          </cell>
        </row>
        <row r="39">
          <cell r="B39" t="str">
            <v>左官</v>
          </cell>
          <cell r="C39" t="str">
            <v>人</v>
          </cell>
          <cell r="D39">
            <v>27000</v>
          </cell>
          <cell r="E39">
            <v>27000</v>
          </cell>
          <cell r="F39" t="str">
            <v>令和4年　公共工事設計労務単価</v>
          </cell>
        </row>
        <row r="40">
          <cell r="B40" t="str">
            <v>配管工</v>
          </cell>
          <cell r="C40" t="str">
            <v>人</v>
          </cell>
          <cell r="D40">
            <v>22900</v>
          </cell>
          <cell r="E40">
            <v>22900</v>
          </cell>
          <cell r="F40" t="str">
            <v>令和4年　公共工事設計労務単価</v>
          </cell>
        </row>
        <row r="41">
          <cell r="B41" t="str">
            <v>はつり工</v>
          </cell>
          <cell r="C41" t="str">
            <v>人</v>
          </cell>
          <cell r="D41">
            <v>25600</v>
          </cell>
          <cell r="E41">
            <v>25600</v>
          </cell>
          <cell r="F41" t="str">
            <v>令和4年　公共工事設計労務単価</v>
          </cell>
        </row>
        <row r="42">
          <cell r="B42" t="str">
            <v>防水工</v>
          </cell>
          <cell r="C42" t="str">
            <v>人</v>
          </cell>
          <cell r="D42">
            <v>27400</v>
          </cell>
          <cell r="E42">
            <v>27400</v>
          </cell>
          <cell r="F42" t="str">
            <v>令和4年　公共工事設計労務単価</v>
          </cell>
        </row>
        <row r="43">
          <cell r="B43" t="str">
            <v>板金工</v>
          </cell>
          <cell r="C43" t="str">
            <v>人</v>
          </cell>
          <cell r="D43">
            <v>28200</v>
          </cell>
          <cell r="E43">
            <v>28200</v>
          </cell>
          <cell r="F43" t="str">
            <v>令和4年　公共工事設計労務単価</v>
          </cell>
        </row>
        <row r="44">
          <cell r="B44" t="str">
            <v>タイル工</v>
          </cell>
          <cell r="C44" t="str">
            <v>人</v>
          </cell>
          <cell r="D44">
            <v>21800</v>
          </cell>
          <cell r="E44"/>
          <cell r="F44" t="str">
            <v>平成31年　公共工事設計労務単価</v>
          </cell>
        </row>
        <row r="45">
          <cell r="B45" t="str">
            <v>サッシ工</v>
          </cell>
          <cell r="C45" t="str">
            <v>人</v>
          </cell>
          <cell r="D45">
            <v>26500</v>
          </cell>
          <cell r="E45">
            <v>26500</v>
          </cell>
          <cell r="F45" t="str">
            <v>令和4年　公共工事設計労務単価</v>
          </cell>
        </row>
        <row r="46">
          <cell r="B46" t="str">
            <v>屋根ふき工</v>
          </cell>
          <cell r="C46" t="str">
            <v>人</v>
          </cell>
          <cell r="D46"/>
          <cell r="E46">
            <v>0</v>
          </cell>
          <cell r="F46" t="str">
            <v>記載なし</v>
          </cell>
        </row>
        <row r="47">
          <cell r="B47" t="str">
            <v>内装工</v>
          </cell>
          <cell r="C47" t="str">
            <v>人</v>
          </cell>
          <cell r="D47">
            <v>28700</v>
          </cell>
          <cell r="E47">
            <v>28700</v>
          </cell>
          <cell r="F47" t="str">
            <v>令和4年　公共工事設計労務単価</v>
          </cell>
        </row>
        <row r="48">
          <cell r="B48" t="str">
            <v>ガラス工</v>
          </cell>
          <cell r="C48" t="str">
            <v>人</v>
          </cell>
          <cell r="D48">
            <v>26400</v>
          </cell>
          <cell r="E48">
            <v>26400</v>
          </cell>
          <cell r="F48" t="str">
            <v>令和4年　公共工事設計労務単価</v>
          </cell>
        </row>
        <row r="49">
          <cell r="B49" t="str">
            <v>建具工</v>
          </cell>
          <cell r="C49" t="str">
            <v>人</v>
          </cell>
          <cell r="D49">
            <v>24300</v>
          </cell>
          <cell r="E49">
            <v>24300</v>
          </cell>
          <cell r="F49" t="str">
            <v>令和4年　公共工事設計労務単価</v>
          </cell>
        </row>
        <row r="50">
          <cell r="B50" t="str">
            <v>ダクト工</v>
          </cell>
          <cell r="C50" t="str">
            <v>人</v>
          </cell>
          <cell r="D50">
            <v>22900</v>
          </cell>
          <cell r="E50">
            <v>22900</v>
          </cell>
          <cell r="F50" t="str">
            <v>令和4年　公共工事設計労務単価</v>
          </cell>
        </row>
        <row r="51">
          <cell r="B51" t="str">
            <v>保温工</v>
          </cell>
          <cell r="C51" t="str">
            <v>人</v>
          </cell>
          <cell r="D51">
            <v>23100</v>
          </cell>
          <cell r="E51">
            <v>23100</v>
          </cell>
          <cell r="F51" t="str">
            <v>令和4年　公共工事設計労務単価</v>
          </cell>
        </row>
        <row r="52">
          <cell r="B52" t="str">
            <v>建築ブロック工</v>
          </cell>
          <cell r="C52" t="str">
            <v>人</v>
          </cell>
          <cell r="D52">
            <v>22800</v>
          </cell>
          <cell r="E52"/>
          <cell r="F52" t="str">
            <v>平成31年　公共工事設計労務単価</v>
          </cell>
        </row>
        <row r="53">
          <cell r="B53" t="str">
            <v>設備機械工</v>
          </cell>
          <cell r="C53" t="str">
            <v>人</v>
          </cell>
          <cell r="D53">
            <v>23300</v>
          </cell>
          <cell r="E53">
            <v>23300</v>
          </cell>
          <cell r="F53" t="str">
            <v>令和4年　公共工事設計労務単価</v>
          </cell>
        </row>
        <row r="54">
          <cell r="B54" t="str">
            <v>交通誘導員　Ａ</v>
          </cell>
          <cell r="C54" t="str">
            <v>人</v>
          </cell>
          <cell r="D54">
            <v>14900</v>
          </cell>
          <cell r="E54">
            <v>14900</v>
          </cell>
          <cell r="F54" t="str">
            <v>令和4年　公共工事設計労務単価</v>
          </cell>
        </row>
        <row r="55">
          <cell r="B55" t="str">
            <v>交通誘導員　Ｂ</v>
          </cell>
          <cell r="C55" t="str">
            <v>人</v>
          </cell>
          <cell r="D55">
            <v>13100</v>
          </cell>
          <cell r="E55">
            <v>13100</v>
          </cell>
          <cell r="F55" t="str">
            <v>令和4年　公共工事設計労務単価</v>
          </cell>
        </row>
        <row r="56">
          <cell r="B56"/>
          <cell r="C56"/>
          <cell r="D56"/>
          <cell r="E56"/>
          <cell r="F56"/>
        </row>
        <row r="57">
          <cell r="B57"/>
          <cell r="C57"/>
          <cell r="D57"/>
          <cell r="E57"/>
          <cell r="F57"/>
        </row>
        <row r="58">
          <cell r="B58"/>
          <cell r="C58"/>
          <cell r="D58"/>
          <cell r="E58"/>
          <cell r="F58"/>
        </row>
        <row r="59">
          <cell r="B59"/>
          <cell r="C59"/>
          <cell r="D59"/>
          <cell r="E59"/>
          <cell r="F59"/>
        </row>
        <row r="60">
          <cell r="B60"/>
          <cell r="C60"/>
          <cell r="D60"/>
          <cell r="E60"/>
          <cell r="F60"/>
        </row>
        <row r="61">
          <cell r="B61"/>
          <cell r="C61"/>
          <cell r="D61"/>
          <cell r="E61"/>
          <cell r="F61"/>
        </row>
        <row r="62">
          <cell r="B62"/>
          <cell r="C62"/>
          <cell r="D62"/>
          <cell r="E62"/>
          <cell r="F62"/>
        </row>
        <row r="63">
          <cell r="B63"/>
          <cell r="C63"/>
          <cell r="D63"/>
          <cell r="E63"/>
          <cell r="F63"/>
        </row>
        <row r="64">
          <cell r="B64"/>
          <cell r="C64"/>
          <cell r="D64"/>
          <cell r="E64"/>
          <cell r="F64"/>
        </row>
        <row r="65">
          <cell r="B65"/>
          <cell r="C65"/>
          <cell r="D65"/>
          <cell r="E65"/>
          <cell r="F65"/>
        </row>
        <row r="66">
          <cell r="B66"/>
          <cell r="C66"/>
          <cell r="D66"/>
          <cell r="E66"/>
          <cell r="F66"/>
        </row>
        <row r="67">
          <cell r="B67"/>
          <cell r="C67"/>
          <cell r="D67"/>
          <cell r="E67"/>
          <cell r="F67"/>
        </row>
        <row r="68">
          <cell r="B68"/>
          <cell r="C68"/>
          <cell r="D68"/>
          <cell r="E68"/>
          <cell r="F68"/>
        </row>
        <row r="69">
          <cell r="B69"/>
          <cell r="C69"/>
          <cell r="D69"/>
          <cell r="E69"/>
          <cell r="F69"/>
        </row>
        <row r="70">
          <cell r="B70"/>
          <cell r="C70"/>
          <cell r="D70"/>
          <cell r="E70"/>
          <cell r="F70"/>
        </row>
        <row r="71">
          <cell r="B71"/>
          <cell r="C71"/>
          <cell r="D71"/>
          <cell r="E71"/>
          <cell r="F71"/>
        </row>
        <row r="72">
          <cell r="B72"/>
          <cell r="C72"/>
          <cell r="D72"/>
          <cell r="E72"/>
          <cell r="F72"/>
        </row>
        <row r="73">
          <cell r="B73"/>
          <cell r="C73"/>
          <cell r="D73"/>
          <cell r="E73"/>
          <cell r="F73"/>
        </row>
        <row r="74">
          <cell r="B74"/>
          <cell r="C74"/>
          <cell r="D74"/>
          <cell r="E74"/>
          <cell r="F74"/>
        </row>
        <row r="75">
          <cell r="B75"/>
          <cell r="C75"/>
          <cell r="D75"/>
          <cell r="E75"/>
          <cell r="F75"/>
        </row>
        <row r="76">
          <cell r="B76"/>
          <cell r="C76"/>
          <cell r="D76"/>
          <cell r="E76"/>
          <cell r="F76"/>
        </row>
        <row r="77">
          <cell r="B77"/>
          <cell r="C77"/>
          <cell r="D77"/>
          <cell r="E77"/>
          <cell r="F77"/>
        </row>
        <row r="78">
          <cell r="B78"/>
          <cell r="C78"/>
          <cell r="D78"/>
          <cell r="E78"/>
          <cell r="F78"/>
        </row>
        <row r="79">
          <cell r="B79"/>
          <cell r="C79"/>
          <cell r="D79"/>
          <cell r="E79"/>
          <cell r="F79"/>
        </row>
        <row r="80">
          <cell r="B80"/>
          <cell r="C80"/>
          <cell r="D80"/>
          <cell r="E80"/>
          <cell r="F80"/>
        </row>
        <row r="81">
          <cell r="B81"/>
          <cell r="C81"/>
          <cell r="D81"/>
          <cell r="E81"/>
          <cell r="F81"/>
        </row>
        <row r="82">
          <cell r="B82"/>
          <cell r="C82"/>
          <cell r="D82"/>
          <cell r="E82"/>
          <cell r="F82"/>
        </row>
        <row r="83">
          <cell r="B83" t="str">
            <v>セメント</v>
          </cell>
          <cell r="C83" t="str">
            <v>Ｋg</v>
          </cell>
          <cell r="D83">
            <v>19</v>
          </cell>
          <cell r="E83">
            <v>19</v>
          </cell>
          <cell r="F83" t="str">
            <v>建設物価 P-80 甲府②③　普通　25Kg　と　積算資料 P-79 甲府②③　普通　25kg の平均値とする。</v>
          </cell>
        </row>
        <row r="84">
          <cell r="B84" t="str">
            <v>砂</v>
          </cell>
          <cell r="C84" t="str">
            <v>ｍ３</v>
          </cell>
          <cell r="D84">
            <v>3630</v>
          </cell>
          <cell r="E84">
            <v>3630</v>
          </cell>
          <cell r="F84" t="str">
            <v>建設物価 P-130 甲府（ｲ） 荒目 洗い　と　積算資料 P-183 甲府　小口　荒目　洗い　ｺﾝｸﾘｰﾄ用砂 の平均値とする。</v>
          </cell>
        </row>
        <row r="85">
          <cell r="B85" t="str">
            <v>砂　（細め）</v>
          </cell>
          <cell r="C85" t="str">
            <v>ｍ３</v>
          </cell>
          <cell r="D85">
            <v>3630</v>
          </cell>
          <cell r="E85">
            <v>3630</v>
          </cell>
          <cell r="F85" t="str">
            <v>建設物価 P-130 甲府（ｲ） 荒目 洗い　と　積算資料 P-183 甲府　小口　荒目　洗い　ｺﾝｸﾘｰﾄ用砂 の平均値とする。</v>
          </cell>
        </row>
        <row r="86">
          <cell r="B86" t="str">
            <v>砂利</v>
          </cell>
          <cell r="C86" t="str">
            <v>ｍ３</v>
          </cell>
          <cell r="D86">
            <v>3230</v>
          </cell>
          <cell r="E86">
            <v>3230</v>
          </cell>
          <cell r="F86" t="str">
            <v>建設物価 P-130 甲府（ｲ） 25mm以下　と　積算資料 P-183 甲府　小口　25mm以下  の平均値とする。</v>
          </cell>
        </row>
        <row r="87">
          <cell r="B87" t="str">
            <v>防水剤</v>
          </cell>
          <cell r="C87" t="str">
            <v>Ｋg</v>
          </cell>
          <cell r="D87">
            <v>530</v>
          </cell>
          <cell r="E87">
            <v>530</v>
          </cell>
          <cell r="F87" t="str">
            <v>建設物価 P-120 全①②　ﾀｲﾄﾚｯｸｽ　と　積算資料 P-201 全①②　ﾀｲﾄﾚｯｸｽ の平均値とする。</v>
          </cell>
        </row>
        <row r="88">
          <cell r="B88" t="str">
            <v>コンクリート　21K 18cm</v>
          </cell>
          <cell r="C88" t="str">
            <v>ｍ３</v>
          </cell>
          <cell r="D88">
            <v>14300</v>
          </cell>
          <cell r="E88">
            <v>14300</v>
          </cell>
          <cell r="F88" t="str">
            <v>建設物価 P-92 甲府①②　21Kｽﾗﾝﾌﾟ18　　と　積算資料 P-100 甲府①②（ｲ）　21Kｽﾗﾝﾌﾟ18　 の平均値とする。</v>
          </cell>
        </row>
        <row r="89">
          <cell r="B89" t="str">
            <v>コンクリート　18K 12cm</v>
          </cell>
          <cell r="C89" t="str">
            <v>ｍ３</v>
          </cell>
          <cell r="D89">
            <v>13800</v>
          </cell>
          <cell r="E89">
            <v>13800</v>
          </cell>
          <cell r="F89" t="str">
            <v>建設物価 P-92 甲府①②　18Kｽﾗﾝﾌﾟ12　　と　積算資料 P-100 甲府①②（ｲ）　18Kｽﾗﾝﾌﾟ12　 の平均値とする。</v>
          </cell>
        </row>
        <row r="90">
          <cell r="B90"/>
          <cell r="C90"/>
          <cell r="D90"/>
          <cell r="E90"/>
          <cell r="F90"/>
        </row>
        <row r="91">
          <cell r="B91" t="str">
            <v>鉄筋　D10  D13</v>
          </cell>
          <cell r="C91" t="str">
            <v>t</v>
          </cell>
          <cell r="D91">
            <v>109000</v>
          </cell>
          <cell r="E91">
            <v>109000</v>
          </cell>
          <cell r="F91" t="str">
            <v>建設物価 P-16 甲府③　D-10-13平均　と　積算資料 P-20 甲府③　D-10-13平均 の平均値とする。</v>
          </cell>
        </row>
        <row r="92">
          <cell r="B92" t="str">
            <v>結束線</v>
          </cell>
          <cell r="C92" t="str">
            <v>Ｋg</v>
          </cell>
          <cell r="D92">
            <v>231</v>
          </cell>
          <cell r="E92">
            <v>231</v>
          </cell>
          <cell r="F92" t="str">
            <v>建設物価 P-56 関東③　0.8mm　なまし鉄線　と　積算資料 P-52 関東③　0.8mm　なまし鉄線 の平均値とする。</v>
          </cell>
        </row>
        <row r="93">
          <cell r="B93" t="str">
            <v>鉄線</v>
          </cell>
          <cell r="C93" t="str">
            <v>Ｋg</v>
          </cell>
          <cell r="D93">
            <v>181</v>
          </cell>
          <cell r="E93">
            <v>181</v>
          </cell>
          <cell r="F93" t="str">
            <v>建設物価 P-56 関東③　4mm　なまし鉄線　と　積算資料 P-52 関東③　4mm　なまし鉄線 の平均値とする。</v>
          </cell>
        </row>
        <row r="94">
          <cell r="B94" t="str">
            <v>くぎ金物</v>
          </cell>
          <cell r="C94" t="str">
            <v>Ｋg</v>
          </cell>
          <cell r="D94">
            <v>393</v>
          </cell>
          <cell r="E94">
            <v>393</v>
          </cell>
          <cell r="F94" t="str">
            <v>建設物価 P-59 関東②　ｺﾝｸﾘｰﾄ用　#12×25　と　積算資料 P-53 全国②　ｺﾝｸﾘｰﾄくぎ　#12×25 の平均値とする。</v>
          </cell>
        </row>
        <row r="95">
          <cell r="B95" t="str">
            <v>合板（厚さ12ｍｍ）ﾗﾜﾝ</v>
          </cell>
          <cell r="C95" t="str">
            <v>ｍ２</v>
          </cell>
          <cell r="D95">
            <v>1120</v>
          </cell>
          <cell r="E95">
            <v>1120</v>
          </cell>
          <cell r="F95" t="str">
            <v>建設物価 P-175 甲府③　 /1.62㎡  輸入品　と　積算資料 P-217 甲府②　無塗装品　ﾗﾜﾝ　/1.62㎡(幅×長） の平均値とする。</v>
          </cell>
        </row>
        <row r="96">
          <cell r="B96" t="str">
            <v>さん材</v>
          </cell>
          <cell r="C96" t="str">
            <v>ｍ３</v>
          </cell>
          <cell r="D96">
            <v>76140</v>
          </cell>
          <cell r="E96">
            <v>76140</v>
          </cell>
          <cell r="F96" t="str">
            <v>建設物価 P-154 甲府②　米つが　と　積算資料 P-235 甲府②　米つが  4.0m×2.4cm×4.8cm／本 の平均値とする。</v>
          </cell>
        </row>
        <row r="97">
          <cell r="B97" t="str">
            <v>角材</v>
          </cell>
          <cell r="C97" t="str">
            <v>ｍ３</v>
          </cell>
          <cell r="D97">
            <v>46000</v>
          </cell>
          <cell r="E97">
            <v>46000</v>
          </cell>
          <cell r="F97" t="str">
            <v>建設物価 P-154 甲府②　杉　と　積算資料 P-235 甲府②　杉　4.0m×10cm×10cm/m3 の平均値とする。</v>
          </cell>
        </row>
        <row r="98">
          <cell r="B98" t="str">
            <v>はく離剤</v>
          </cell>
          <cell r="C98" t="str">
            <v>L</v>
          </cell>
          <cell r="D98">
            <v>432</v>
          </cell>
          <cell r="E98">
            <v>432</v>
          </cell>
          <cell r="F98" t="str">
            <v>建設物価 P-179 全② ﾏｼﾞｯｸｺｰﾄＣ　 18L　と　積算資料 P-228 全①② ﾏｼﾞｯｸｺｰﾄＣ　 の平均値とする。</v>
          </cell>
        </row>
        <row r="99">
          <cell r="B99" t="str">
            <v>足掛け金物</v>
          </cell>
          <cell r="C99" t="str">
            <v>個</v>
          </cell>
          <cell r="D99">
            <v>1810</v>
          </cell>
          <cell r="E99">
            <v>1810</v>
          </cell>
          <cell r="F99" t="str">
            <v>建設物価 P-322 関東②　150×22Ф鋼製　現場打用　　と　積算資料 P-461 全国②　RC40 L-300 22Ф現場打用　 の平均値とする。</v>
          </cell>
        </row>
        <row r="100">
          <cell r="B100"/>
          <cell r="C100"/>
          <cell r="D100"/>
          <cell r="E100"/>
          <cell r="F100"/>
        </row>
        <row r="101">
          <cell r="B101" t="str">
            <v>バックホウ　０．１ｍ３</v>
          </cell>
          <cell r="C101" t="str">
            <v>日</v>
          </cell>
          <cell r="D101">
            <v>6050</v>
          </cell>
          <cell r="E101">
            <v>6050</v>
          </cell>
          <cell r="F101" t="str">
            <v>建設物価 P-801 関東①　0.13　ﾊﾞｯｸﾎｳ　　と　積算資料 P-279 関東①　0.13　ﾊﾞｯｸﾎｳ　 の平均値とする。</v>
          </cell>
        </row>
        <row r="102">
          <cell r="B102" t="str">
            <v>バックホウ　０．２ｍ３</v>
          </cell>
          <cell r="C102" t="str">
            <v>日</v>
          </cell>
          <cell r="D102">
            <v>8300</v>
          </cell>
          <cell r="E102">
            <v>8300</v>
          </cell>
          <cell r="F102" t="str">
            <v>建設物価 P-801 関東①　0.28　ﾊﾞｯｸﾎｳ　　と　積算資料 P-279 関東①　0.28　ﾊﾞｯｸﾎｳ　 の平均値とする。</v>
          </cell>
        </row>
        <row r="103">
          <cell r="B103" t="str">
            <v>バックホウ　０．３５ｍ３</v>
          </cell>
          <cell r="C103" t="str">
            <v>日</v>
          </cell>
          <cell r="D103">
            <v>9250</v>
          </cell>
          <cell r="E103">
            <v>9250</v>
          </cell>
          <cell r="F103" t="str">
            <v>建設物価 P-801 関東①　0.45　ﾊﾞｯｸﾎｳ　　と　積算資料 P-279 関東①　0.45　ﾊﾞｯｸﾎｳ　 の平均値とする。</v>
          </cell>
        </row>
        <row r="104">
          <cell r="B104" t="str">
            <v>バックホウ　０．５ｍ３</v>
          </cell>
          <cell r="C104" t="str">
            <v>日</v>
          </cell>
          <cell r="D104">
            <v>9500</v>
          </cell>
          <cell r="E104">
            <v>9500</v>
          </cell>
          <cell r="F104" t="str">
            <v>建設物価 P-801 関東①　0.5　ﾊﾞｯｸﾎｳ　　と　積算資料 P-279 関東①　0.5　ﾊﾞｯｸﾎｳ　 の平均値とする。</v>
          </cell>
        </row>
        <row r="105">
          <cell r="B105" t="str">
            <v>バックホウ　０．８ｍ３</v>
          </cell>
          <cell r="C105" t="str">
            <v>日</v>
          </cell>
          <cell r="D105">
            <v>13600</v>
          </cell>
          <cell r="E105">
            <v>13600</v>
          </cell>
          <cell r="F105" t="str">
            <v>建設物価 P-801 関東①　0.8　ﾊﾞｯｸﾎｳ　　と　積算資料 P-279 関東①　0.8　ﾊﾞｯｸﾎｳ　 の平均値とする。</v>
          </cell>
        </row>
        <row r="106">
          <cell r="B106" t="str">
            <v>タンパ</v>
          </cell>
          <cell r="C106" t="str">
            <v>日</v>
          </cell>
          <cell r="D106">
            <v>730</v>
          </cell>
          <cell r="E106">
            <v>730</v>
          </cell>
          <cell r="F106" t="str">
            <v>建設物価 P-805 関東① ﾗﾝﾏｰ　重量60～80Kg　　と　積算資料 P-282 関東① ﾗﾝﾏｰ　重量60～80Kg　 の平均値とする。</v>
          </cell>
        </row>
        <row r="107">
          <cell r="B107" t="str">
            <v>ダンプトラック　2t</v>
          </cell>
          <cell r="C107" t="str">
            <v>日</v>
          </cell>
          <cell r="D107">
            <v>4900</v>
          </cell>
          <cell r="E107">
            <v>4900</v>
          </cell>
          <cell r="F107" t="str">
            <v>建設物価 P-802 関東① ﾀﾞﾝﾌﾟﾄﾗｯｸ　2t車　と　積算資料 P-280 関東① ﾀﾞﾝﾌﾟﾄﾗｯｸ　2t車 の平均値とする。</v>
          </cell>
        </row>
        <row r="108">
          <cell r="B108" t="str">
            <v>ダンプトラック　4t</v>
          </cell>
          <cell r="C108" t="str">
            <v>日</v>
          </cell>
          <cell r="D108">
            <v>8600</v>
          </cell>
          <cell r="E108">
            <v>8600</v>
          </cell>
          <cell r="F108" t="str">
            <v>建設物価 P-802 関東① ﾀﾞﾝﾌﾟﾄﾗｯｸ　4t車　と　積算資料 P-280 関東① ﾀﾞﾝﾌﾟﾄﾗｯｸ　4t車 の平均値とする。</v>
          </cell>
        </row>
        <row r="109">
          <cell r="B109" t="str">
            <v>ダンプトラック　10t</v>
          </cell>
          <cell r="C109" t="str">
            <v>日</v>
          </cell>
          <cell r="D109">
            <v>0</v>
          </cell>
          <cell r="E109">
            <v>0</v>
          </cell>
          <cell r="F109" t="str">
            <v xml:space="preserve">積算資料 P- </v>
          </cell>
        </row>
        <row r="110">
          <cell r="B110" t="str">
            <v>燃料費（軽油）</v>
          </cell>
          <cell r="C110" t="str">
            <v>L</v>
          </cell>
          <cell r="D110">
            <v>143</v>
          </cell>
          <cell r="E110">
            <v>143</v>
          </cell>
          <cell r="F110" t="str">
            <v>建設物価 P-788 甲府②　L　軽油　ｽﾀﾝﾄﾞ　と　積算資料 P-259 甲府②　L　軽油　ｽﾀﾝﾄﾞ の平均値とする。</v>
          </cell>
        </row>
        <row r="111">
          <cell r="B111" t="str">
            <v>燃料費（ｶﾞｿﾘﾝ）</v>
          </cell>
          <cell r="C111" t="str">
            <v>L</v>
          </cell>
          <cell r="D111">
            <v>159</v>
          </cell>
          <cell r="E111">
            <v>159</v>
          </cell>
          <cell r="F111" t="str">
            <v>建設物価 P-788 甲府②　ﾚｷﾞｭﾗｰ　ｽﾀﾝﾄﾞ　と　積算資料 P-259 甲府②　ﾚｷﾞｭﾗｰ　ｽﾀﾝﾄﾞ の平均値とする。</v>
          </cell>
        </row>
        <row r="112">
          <cell r="B112" t="str">
            <v>トラッククレーン作業料金　4.9t</v>
          </cell>
          <cell r="C112" t="str">
            <v>日</v>
          </cell>
          <cell r="D112">
            <v>38500</v>
          </cell>
          <cell r="E112">
            <v>38500</v>
          </cell>
          <cell r="F112" t="str">
            <v>建設物価 P-809 関東①　4.9tｵﾍﾟﾚｰﾀｰ付　と　積算資料 P-285 関東①　4.9tｵﾍﾟﾚｰﾀｰ付 の平均値とする。</v>
          </cell>
        </row>
        <row r="113">
          <cell r="B113" t="str">
            <v>ラフテレーンクレーン作業料金　16t</v>
          </cell>
          <cell r="C113" t="str">
            <v>日</v>
          </cell>
          <cell r="D113">
            <v>46000</v>
          </cell>
          <cell r="E113">
            <v>46000</v>
          </cell>
          <cell r="F113" t="str">
            <v>建設物価 P-809 関東①　 16tｵﾍﾟﾚｰﾀｰ付　と　積算資料 P-285 関東①　16tｵﾍﾟﾚｰﾀｰ付 の平均値とする。</v>
          </cell>
        </row>
        <row r="114">
          <cell r="B114" t="str">
            <v>油圧ｼﾞｬｯｷ損料</v>
          </cell>
          <cell r="C114" t="str">
            <v>日</v>
          </cell>
          <cell r="D114">
            <v>1050</v>
          </cell>
          <cell r="E114">
            <v>1050</v>
          </cell>
          <cell r="F114" t="str">
            <v>建設物価 P-807 関東①　50t　ｼﾞｬｰﾅﾙｼﾞｬｯｷ　と　積算資料 P-284 関東①　50t　油圧ｼﾞｬｯｷ の平均値とする。</v>
          </cell>
        </row>
        <row r="115">
          <cell r="B115" t="str">
            <v>コロ　（SGP　100A×2ｍ）</v>
          </cell>
          <cell r="C115" t="str">
            <v>ｍ</v>
          </cell>
          <cell r="D115">
            <v>2400</v>
          </cell>
          <cell r="E115">
            <v>2400</v>
          </cell>
          <cell r="F115" t="str">
            <v>建設物価 P-654 甲府③　小口　/5.5m黒ねじ無し　と　積算資料 P-770 関東③　小口　/5.5m黒ねじ無し の平均値とする。</v>
          </cell>
        </row>
        <row r="116">
          <cell r="B116" t="str">
            <v>道板</v>
          </cell>
          <cell r="C116" t="str">
            <v>ｍ３</v>
          </cell>
          <cell r="D116">
            <v>70000</v>
          </cell>
          <cell r="E116">
            <v>70000</v>
          </cell>
          <cell r="F116" t="str">
            <v>建設物価 P-155 大阪②　杉　4.0m×3.6cm×20cm　と　積算資料 P-235 甲府②　杉　4.0m×3.6cm×21cm　足場板 の平均値とする。</v>
          </cell>
        </row>
        <row r="117">
          <cell r="B117"/>
          <cell r="C117"/>
          <cell r="D117"/>
          <cell r="E117"/>
          <cell r="F117"/>
        </row>
        <row r="118">
          <cell r="B118" t="str">
            <v>ビニールテープ　0.2mm×100W×15m</v>
          </cell>
          <cell r="C118" t="str">
            <v>㎡</v>
          </cell>
          <cell r="D118">
            <v>200</v>
          </cell>
          <cell r="E118">
            <v>200</v>
          </cell>
          <cell r="F118" t="str">
            <v>建設物価 P-715 全国② （不粘着、艶） ｍ単価　と　積算資料 P-860 関東② （不粘着、半艶状） ｍ単価 の平均値とする。</v>
          </cell>
        </row>
        <row r="119">
          <cell r="B119" t="str">
            <v>ステンレス鋼板　SUS304　No2　B</v>
          </cell>
          <cell r="C119" t="str">
            <v>㎡</v>
          </cell>
          <cell r="D119">
            <v>3927</v>
          </cell>
          <cell r="E119">
            <v>3927</v>
          </cell>
          <cell r="F119" t="str">
            <v>建設物価 P-51 東京②1.0×1,000×2,000（15.9Kg／枚）　と　積算資料 P-48 関東②1.0×1,000×2,000（15.9Kg／枚） の平均値とする。</v>
          </cell>
        </row>
        <row r="120">
          <cell r="B120"/>
          <cell r="C120"/>
          <cell r="D120"/>
          <cell r="E120"/>
          <cell r="F120"/>
        </row>
        <row r="121">
          <cell r="B121"/>
          <cell r="C121"/>
          <cell r="D121"/>
          <cell r="E121"/>
          <cell r="F121"/>
        </row>
        <row r="122">
          <cell r="B122"/>
          <cell r="C122"/>
          <cell r="D122"/>
          <cell r="E122"/>
          <cell r="F122"/>
        </row>
        <row r="123">
          <cell r="B123" t="str">
            <v>コンクリート金コテ押え</v>
          </cell>
          <cell r="C123" t="str">
            <v>ｍ２</v>
          </cell>
          <cell r="D123">
            <v>580</v>
          </cell>
          <cell r="E123">
            <v>580</v>
          </cell>
          <cell r="F123" t="str">
            <v>建築ｺｽﾄ情報 P-22　東京　ｺﾝｸﾘｰﾄ直仕上　と　建築施工単価 P-28 　 東京　ｺﾝｸﾘｰﾄ直仕上 の平均値とする。</v>
          </cell>
        </row>
        <row r="124">
          <cell r="B124" t="str">
            <v>床付け</v>
          </cell>
          <cell r="C124" t="str">
            <v>ｍ２</v>
          </cell>
          <cell r="D124">
            <v>320</v>
          </cell>
          <cell r="E124">
            <v>320</v>
          </cell>
          <cell r="F124" t="str">
            <v>建築ｺｽﾄ情報 P-2　東京　総堀　つぼ、布掘　深2.5m程度　と　建築施工単価 P-8  　 東京 の平均値とする。</v>
          </cell>
        </row>
        <row r="125">
          <cell r="B125" t="str">
            <v>割栗地業</v>
          </cell>
          <cell r="C125" t="str">
            <v>ｍ３</v>
          </cell>
          <cell r="D125">
            <v>7950</v>
          </cell>
          <cell r="E125">
            <v>7950</v>
          </cell>
          <cell r="F125" t="str">
            <v>建築ｺｽﾄ情報 P-156　東京　基礎下 厚100～150　と　建築施工単価 P-184　 東京　基礎・地中梁　厚100～150 の平均値とする。</v>
          </cell>
        </row>
        <row r="126">
          <cell r="B126" t="str">
            <v>砂  埋め戻し用</v>
          </cell>
          <cell r="C126" t="str">
            <v>ｍ３</v>
          </cell>
          <cell r="D126">
            <v>2230</v>
          </cell>
          <cell r="E126">
            <v>2230</v>
          </cell>
          <cell r="F126" t="str">
            <v>建設物価 P-130 甲府①②　と　積算資料 P-183 甲府①② の平均値とする。</v>
          </cell>
        </row>
        <row r="127">
          <cell r="B127" t="str">
            <v>砂  クッション用</v>
          </cell>
          <cell r="C127" t="str">
            <v>ｍ３</v>
          </cell>
          <cell r="D127">
            <v>2430</v>
          </cell>
          <cell r="E127">
            <v>2430</v>
          </cell>
          <cell r="F127" t="str">
            <v>建設物価 P-130 甲府①②　と　積算資料 P-183 甲府①② の平均値とする。</v>
          </cell>
        </row>
        <row r="128">
          <cell r="B128" t="str">
            <v>砂利</v>
          </cell>
          <cell r="C128" t="str">
            <v>ｍ３</v>
          </cell>
          <cell r="D128">
            <v>3530</v>
          </cell>
          <cell r="E128">
            <v>3530</v>
          </cell>
          <cell r="F128" t="str">
            <v>建設物価 P-130 甲府①②（ｲ）　と　積算資料 P-183 甲府①②　小口 の平均値とする。</v>
          </cell>
        </row>
        <row r="129">
          <cell r="B129" t="str">
            <v>クラッシャー  0-40</v>
          </cell>
          <cell r="C129" t="str">
            <v>ｍ３</v>
          </cell>
          <cell r="D129">
            <v>2950</v>
          </cell>
          <cell r="E129">
            <v>2950</v>
          </cell>
          <cell r="F129" t="str">
            <v>建設物価 P-130 甲府①②　と　積算資料 P-183 甲府①②　小口 の平均値とする。</v>
          </cell>
        </row>
        <row r="130">
          <cell r="B130" t="str">
            <v>切込砕石     0-40</v>
          </cell>
          <cell r="C130" t="str">
            <v>ｍ３</v>
          </cell>
          <cell r="D130">
            <v>3230</v>
          </cell>
          <cell r="E130">
            <v>3230</v>
          </cell>
          <cell r="F130" t="str">
            <v>建設物価 P-130 甲府①②　と　積算資料 P-183 甲府①②　小口 の平均値とする。</v>
          </cell>
        </row>
        <row r="131">
          <cell r="B131" t="str">
            <v>残土処分    場外</v>
          </cell>
          <cell r="C131" t="str">
            <v>ｍ３</v>
          </cell>
          <cell r="D131">
            <v>15740</v>
          </cell>
          <cell r="E131">
            <v>15740</v>
          </cell>
          <cell r="F131" t="str">
            <v>処分:県土整備部実施設計単価 令和2年3月 一般社団法人塩山建設業協会 2410/m3   
運搬:建設物価P904　2t車　15000円/台→15000÷2×1.7＝12,750円/m3</v>
          </cell>
        </row>
        <row r="132">
          <cell r="B132" t="str">
            <v>残土処分　機械    場内</v>
          </cell>
          <cell r="C132" t="str">
            <v>ｍ３</v>
          </cell>
          <cell r="D132">
            <v>880</v>
          </cell>
          <cell r="E132">
            <v>880</v>
          </cell>
          <cell r="F132" t="str">
            <v>建築ｺｽﾄ情報 P-126　東京　場内敷きならし　と　建築施工単価 P-154 東京 構内地均し 機械 の平均値とする。</v>
          </cell>
        </row>
        <row r="133">
          <cell r="B133" t="str">
            <v>機械運搬費</v>
          </cell>
          <cell r="C133" t="str">
            <v>往復</v>
          </cell>
          <cell r="D133">
            <v>75000</v>
          </cell>
          <cell r="E133">
            <v>75000</v>
          </cell>
          <cell r="F133" t="str">
            <v>建築ｺｽﾄ情報 P-2　東京　片道30Km以内 ﾊﾞｯｸﾎｳ　と　建築施工単価 P-8　東京　片道30Km以内 ﾊﾞｯｸﾎｳ の平均値とする。</v>
          </cell>
        </row>
        <row r="134">
          <cell r="B134"/>
          <cell r="C134"/>
          <cell r="D134"/>
          <cell r="E134"/>
          <cell r="F134"/>
        </row>
        <row r="135">
          <cell r="B135" t="str">
            <v>リップ溝  100*50*20*2.3</v>
          </cell>
          <cell r="C135" t="str">
            <v>t</v>
          </cell>
          <cell r="D135">
            <v>81600</v>
          </cell>
          <cell r="E135">
            <v>81600</v>
          </cell>
          <cell r="F135" t="str">
            <v>建設物価 P-36 東京③　と　積算資料 P-37 甲府③ の平均値とする。</v>
          </cell>
        </row>
        <row r="136">
          <cell r="B136" t="str">
            <v>軽量H形鋼 150*75*3.2*4.5</v>
          </cell>
          <cell r="C136" t="str">
            <v>t</v>
          </cell>
          <cell r="D136">
            <v>95100</v>
          </cell>
          <cell r="E136">
            <v>95100</v>
          </cell>
          <cell r="F136" t="str">
            <v>建設物価 P-37 東京③　と　積算資料 P-38 東京③ の平均値とする。</v>
          </cell>
        </row>
        <row r="137">
          <cell r="B137"/>
          <cell r="C137"/>
          <cell r="D137">
            <v>0</v>
          </cell>
          <cell r="E137">
            <v>0</v>
          </cell>
          <cell r="F137"/>
        </row>
        <row r="138">
          <cell r="B138"/>
          <cell r="C138"/>
          <cell r="D138">
            <v>0</v>
          </cell>
          <cell r="E138">
            <v>0</v>
          </cell>
          <cell r="F138"/>
        </row>
        <row r="139">
          <cell r="B139"/>
          <cell r="C139"/>
          <cell r="D139">
            <v>0</v>
          </cell>
          <cell r="E139">
            <v>0</v>
          </cell>
          <cell r="F139"/>
        </row>
        <row r="140">
          <cell r="B140"/>
          <cell r="C140"/>
          <cell r="D140">
            <v>0</v>
          </cell>
          <cell r="E140">
            <v>0</v>
          </cell>
          <cell r="F140"/>
        </row>
        <row r="141">
          <cell r="B141" t="str">
            <v>車道部アスファルト舗装</v>
          </cell>
          <cell r="C141" t="str">
            <v>ｍ２</v>
          </cell>
          <cell r="D141">
            <v>5600</v>
          </cell>
          <cell r="E141">
            <v>5600</v>
          </cell>
          <cell r="F141" t="str">
            <v>建築ｺｽﾄ情報 P-402　東京　A-5-15再生 100㎡</v>
          </cell>
        </row>
        <row r="142">
          <cell r="B142" t="str">
            <v>車道部アスファルト舗装</v>
          </cell>
          <cell r="C142" t="str">
            <v>ｍ２</v>
          </cell>
          <cell r="D142">
            <v>3900</v>
          </cell>
          <cell r="E142">
            <v>3900</v>
          </cell>
          <cell r="F142" t="str">
            <v>建築ｺｽﾄ情報 P-402　東京　A-5-15再生 500㎡</v>
          </cell>
        </row>
        <row r="143">
          <cell r="B143" t="str">
            <v>歩道部アスファルト舗装</v>
          </cell>
          <cell r="C143" t="str">
            <v>ｍ２</v>
          </cell>
          <cell r="D143">
            <v>3300</v>
          </cell>
          <cell r="E143">
            <v>3300</v>
          </cell>
          <cell r="F143" t="str">
            <v>建築ｺｽﾄ情報 P-402　東京　A-3-10新 500㎡</v>
          </cell>
        </row>
        <row r="144">
          <cell r="B144" t="str">
            <v>歩道部アスファルト舗装</v>
          </cell>
          <cell r="C144" t="str">
            <v>ｍ２</v>
          </cell>
          <cell r="D144">
            <v>2800</v>
          </cell>
          <cell r="E144">
            <v>2800</v>
          </cell>
          <cell r="F144" t="str">
            <v>建築ｺｽﾄ情報 P-402　東京　A-3-10再生 500㎡</v>
          </cell>
        </row>
        <row r="145">
          <cell r="B145" t="str">
            <v>アスファルトカッター</v>
          </cell>
          <cell r="C145" t="str">
            <v>m</v>
          </cell>
          <cell r="D145">
            <v>0</v>
          </cell>
          <cell r="E145">
            <v>0</v>
          </cell>
          <cell r="F145" t="str">
            <v xml:space="preserve">積算資料 P- </v>
          </cell>
        </row>
        <row r="146">
          <cell r="B146" t="str">
            <v>コンクリートカッター</v>
          </cell>
          <cell r="C146" t="str">
            <v>m</v>
          </cell>
          <cell r="D146">
            <v>0</v>
          </cell>
          <cell r="E146">
            <v>0</v>
          </cell>
          <cell r="F146" t="str">
            <v xml:space="preserve">積算資料 P- </v>
          </cell>
        </row>
        <row r="147">
          <cell r="B147" t="str">
            <v>配管用鉄骨架台　溶融亜鉛ﾒｯｷ仕上げ　5kg以下</v>
          </cell>
          <cell r="C147" t="str">
            <v>ｋｇ</v>
          </cell>
          <cell r="D147">
            <v>2700</v>
          </cell>
          <cell r="E147">
            <v>2700</v>
          </cell>
          <cell r="F147" t="str">
            <v>2021年 問い合わせ見積（柳川芳鉄工所）（材工共）</v>
          </cell>
        </row>
        <row r="148">
          <cell r="B148" t="str">
            <v>配管用鉄骨架台　溶融亜鉛ﾒｯｷ仕上げ　15kg以下</v>
          </cell>
          <cell r="C148" t="str">
            <v>ｋｇ</v>
          </cell>
          <cell r="D148">
            <v>2350</v>
          </cell>
          <cell r="E148">
            <v>2350</v>
          </cell>
          <cell r="F148" t="str">
            <v>2021年 問い合わせ見積（柳川芳鉄工所）（材工共）</v>
          </cell>
        </row>
        <row r="149">
          <cell r="B149" t="str">
            <v>配管用鉄骨架台　溶融亜鉛ﾒｯｷ仕上げ　20kg以下</v>
          </cell>
          <cell r="C149" t="str">
            <v>ｋｇ</v>
          </cell>
          <cell r="D149">
            <v>1600</v>
          </cell>
          <cell r="E149">
            <v>1600</v>
          </cell>
          <cell r="F149" t="str">
            <v>2021年 問い合わせ見積（柳川芳鉄工所）（材工共）</v>
          </cell>
        </row>
        <row r="150">
          <cell r="B150"/>
          <cell r="C150"/>
          <cell r="D150"/>
          <cell r="E150"/>
          <cell r="F150"/>
        </row>
        <row r="151">
          <cell r="B151" t="str">
            <v>配管用鉄骨架台　SUS304製　5kg以下</v>
          </cell>
          <cell r="C151" t="str">
            <v>ｋｇ</v>
          </cell>
          <cell r="D151">
            <v>5950</v>
          </cell>
          <cell r="E151">
            <v>5950</v>
          </cell>
          <cell r="F151" t="str">
            <v>2021年 問い合わせ見積（柳川芳鉄工所）（材工共）</v>
          </cell>
        </row>
        <row r="152">
          <cell r="B152" t="str">
            <v>配管用鉄骨架台　SUS304製　15kg以下</v>
          </cell>
          <cell r="C152" t="str">
            <v>ｋｇ</v>
          </cell>
          <cell r="D152">
            <v>5400</v>
          </cell>
          <cell r="E152">
            <v>5400</v>
          </cell>
          <cell r="F152" t="str">
            <v>2021年 問い合わせ見積（柳川芳鉄工所）（材工共）</v>
          </cell>
        </row>
        <row r="153">
          <cell r="B153" t="str">
            <v>コンクリート解体</v>
          </cell>
          <cell r="C153" t="str">
            <v>ｍ３</v>
          </cell>
          <cell r="D153">
            <v>35900</v>
          </cell>
          <cell r="E153">
            <v>35900</v>
          </cell>
          <cell r="F153" t="str">
            <v>建築コスト情報 P-420　東京　RC.SRC.S造　建物基礎解体　ﾊﾝﾄﾞﾌﾞﾚｰｶｰ</v>
          </cell>
        </row>
        <row r="154">
          <cell r="B154"/>
          <cell r="C154"/>
          <cell r="D154"/>
          <cell r="E154"/>
          <cell r="F154"/>
        </row>
        <row r="155">
          <cell r="B155"/>
          <cell r="C155"/>
          <cell r="D155"/>
          <cell r="E155"/>
          <cell r="F155"/>
        </row>
        <row r="156">
          <cell r="B156"/>
          <cell r="C156"/>
          <cell r="D156"/>
          <cell r="E156"/>
          <cell r="F156"/>
        </row>
        <row r="157">
          <cell r="B157"/>
          <cell r="C157"/>
          <cell r="D157"/>
          <cell r="E157"/>
          <cell r="F157"/>
        </row>
        <row r="158">
          <cell r="B158"/>
          <cell r="C158"/>
          <cell r="D158"/>
          <cell r="E158"/>
          <cell r="F158"/>
        </row>
        <row r="159">
          <cell r="B159"/>
          <cell r="C159"/>
          <cell r="D159"/>
          <cell r="E159"/>
          <cell r="F159"/>
        </row>
        <row r="160">
          <cell r="B160"/>
          <cell r="C160"/>
          <cell r="D160"/>
          <cell r="E160"/>
          <cell r="F160"/>
        </row>
      </sheetData>
      <sheetData sheetId="2" refreshError="1"/>
      <sheetData sheetId="3" refreshError="1">
        <row r="86">
          <cell r="I86">
            <v>37200</v>
          </cell>
        </row>
      </sheetData>
      <sheetData sheetId="4" refreshError="1"/>
      <sheetData sheetId="5" refreshError="1">
        <row r="153">
          <cell r="H153">
            <v>0.25</v>
          </cell>
        </row>
        <row r="156">
          <cell r="H156">
            <v>0.25</v>
          </cell>
        </row>
        <row r="158">
          <cell r="H158">
            <v>0.25</v>
          </cell>
        </row>
        <row r="159">
          <cell r="H159">
            <v>0.23</v>
          </cell>
        </row>
        <row r="160">
          <cell r="H160">
            <v>0.22</v>
          </cell>
        </row>
      </sheetData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 refreshError="1"/>
      <sheetData sheetId="1" refreshError="1">
        <row r="133">
          <cell r="E133">
            <v>75000</v>
          </cell>
        </row>
      </sheetData>
      <sheetData sheetId="2" refreshError="1"/>
      <sheetData sheetId="3" refreshError="1"/>
      <sheetData sheetId="4" refreshError="1">
        <row r="10">
          <cell r="I10">
            <v>3090</v>
          </cell>
        </row>
        <row r="14">
          <cell r="I14">
            <v>2060</v>
          </cell>
        </row>
        <row r="18">
          <cell r="I18">
            <v>1330</v>
          </cell>
        </row>
        <row r="27">
          <cell r="I27">
            <v>4370</v>
          </cell>
        </row>
        <row r="32">
          <cell r="I32">
            <v>3860</v>
          </cell>
        </row>
        <row r="37">
          <cell r="I37">
            <v>2820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拾い表"/>
      <sheetName val="数量表"/>
      <sheetName val="根拠"/>
      <sheetName val="盤取付"/>
      <sheetName val="内訳1段"/>
      <sheetName val="内訳2段"/>
    </sheetNames>
    <sheetDataSet>
      <sheetData sheetId="0"/>
      <sheetData sheetId="1">
        <row r="1">
          <cell r="E1">
            <v>0</v>
          </cell>
        </row>
      </sheetData>
      <sheetData sheetId="2">
        <row r="1">
          <cell r="I1">
            <v>0</v>
          </cell>
        </row>
      </sheetData>
      <sheetData sheetId="3">
        <row r="2">
          <cell r="Q2">
            <v>20200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代価表"/>
      <sheetName val="Ｃubｺﾝｸﾘｰﾄ基礎"/>
      <sheetName val="内訳1段"/>
      <sheetName val="2段"/>
      <sheetName val="馬場2段"/>
    </sheetNames>
    <sheetDataSet>
      <sheetData sheetId="0">
        <row r="7">
          <cell r="E7" t="str">
            <v>初狩保育所等建設工事</v>
          </cell>
        </row>
      </sheetData>
      <sheetData sheetId="1">
        <row r="2">
          <cell r="Q2">
            <v>30400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</sheetNames>
    <sheetDataSet>
      <sheetData sheetId="0" refreshError="1"/>
      <sheetData sheetId="1">
        <row r="7">
          <cell r="J7" t="str">
            <v>月単位の週休2日制</v>
          </cell>
        </row>
        <row r="8">
          <cell r="J8" t="str">
            <v>通期の週休2日制</v>
          </cell>
        </row>
        <row r="9">
          <cell r="J9" t="str">
            <v>週休2日適用しない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労務費"/>
      <sheetName val="建築単価"/>
      <sheetName val="No1"/>
      <sheetName val="No2"/>
      <sheetName val="単価（積算数量調書貼付用）"/>
      <sheetName val="No3未完成"/>
    </sheetNames>
    <sheetDataSet>
      <sheetData sheetId="0"/>
      <sheetData sheetId="1">
        <row r="5">
          <cell r="B5" t="str">
            <v>特殊作業員</v>
          </cell>
          <cell r="C5" t="str">
            <v>人</v>
          </cell>
          <cell r="D5">
            <v>25700</v>
          </cell>
          <cell r="E5">
            <v>25700</v>
          </cell>
          <cell r="F5" t="str">
            <v>令和5年　公共工事設計労務単価</v>
          </cell>
        </row>
        <row r="6">
          <cell r="B6" t="str">
            <v>普通作業員</v>
          </cell>
          <cell r="C6" t="str">
            <v>人</v>
          </cell>
          <cell r="D6">
            <v>23800</v>
          </cell>
          <cell r="E6">
            <v>23800</v>
          </cell>
          <cell r="F6" t="str">
            <v>令和5年　公共工事設計労務単価</v>
          </cell>
        </row>
        <row r="7">
          <cell r="B7" t="str">
            <v>軽作業員</v>
          </cell>
          <cell r="C7" t="str">
            <v>人</v>
          </cell>
          <cell r="D7">
            <v>16100</v>
          </cell>
          <cell r="E7">
            <v>16100</v>
          </cell>
          <cell r="F7" t="str">
            <v>令和5年　公共工事設計労務単価</v>
          </cell>
        </row>
        <row r="8">
          <cell r="B8" t="str">
            <v>造園工</v>
          </cell>
          <cell r="C8" t="str">
            <v>人</v>
          </cell>
          <cell r="D8">
            <v>23100</v>
          </cell>
          <cell r="E8">
            <v>23100</v>
          </cell>
          <cell r="F8" t="str">
            <v>令和5年　公共工事設計労務単価</v>
          </cell>
        </row>
        <row r="9">
          <cell r="B9" t="str">
            <v>法面工</v>
          </cell>
          <cell r="C9" t="str">
            <v>人</v>
          </cell>
          <cell r="D9">
            <v>29600</v>
          </cell>
          <cell r="E9">
            <v>29600</v>
          </cell>
          <cell r="F9" t="str">
            <v>令和5年　公共工事設計労務単価</v>
          </cell>
        </row>
        <row r="10">
          <cell r="B10" t="str">
            <v>とび工</v>
          </cell>
          <cell r="C10" t="str">
            <v>人</v>
          </cell>
          <cell r="D10">
            <v>26700</v>
          </cell>
          <cell r="E10">
            <v>26700</v>
          </cell>
          <cell r="F10" t="str">
            <v>令和5年　公共工事設計労務単価</v>
          </cell>
        </row>
        <row r="11">
          <cell r="B11" t="str">
            <v>石工</v>
          </cell>
          <cell r="C11" t="str">
            <v>人</v>
          </cell>
          <cell r="D11">
            <v>29400</v>
          </cell>
          <cell r="E11">
            <v>29400</v>
          </cell>
          <cell r="F11" t="str">
            <v>令和5年　公共工事設計労務単価</v>
          </cell>
        </row>
        <row r="12">
          <cell r="B12" t="str">
            <v>ブロック工</v>
          </cell>
          <cell r="C12" t="str">
            <v>人</v>
          </cell>
          <cell r="D12">
            <v>27100</v>
          </cell>
          <cell r="E12">
            <v>27100</v>
          </cell>
          <cell r="F12" t="str">
            <v>令和5年　公共工事設計労務単価</v>
          </cell>
        </row>
        <row r="13">
          <cell r="B13" t="str">
            <v>電工</v>
          </cell>
          <cell r="C13" t="str">
            <v>人</v>
          </cell>
          <cell r="D13">
            <v>25900</v>
          </cell>
          <cell r="E13">
            <v>25900</v>
          </cell>
          <cell r="F13" t="str">
            <v>令和5年　公共工事設計労務単価</v>
          </cell>
        </row>
        <row r="14">
          <cell r="B14" t="str">
            <v>鉄筋工</v>
          </cell>
          <cell r="C14" t="str">
            <v>人</v>
          </cell>
          <cell r="D14">
            <v>26700</v>
          </cell>
          <cell r="E14">
            <v>26700</v>
          </cell>
          <cell r="F14" t="str">
            <v>令和5年　公共工事設計労務単価</v>
          </cell>
        </row>
        <row r="15">
          <cell r="B15" t="str">
            <v>鉄骨工</v>
          </cell>
          <cell r="C15" t="str">
            <v>人</v>
          </cell>
          <cell r="D15">
            <v>26800</v>
          </cell>
          <cell r="E15">
            <v>26800</v>
          </cell>
          <cell r="F15" t="str">
            <v>令和5年　公共工事設計労務単価</v>
          </cell>
        </row>
        <row r="16">
          <cell r="B16" t="str">
            <v>塗装工</v>
          </cell>
          <cell r="C16" t="str">
            <v>人</v>
          </cell>
          <cell r="D16">
            <v>29600</v>
          </cell>
          <cell r="E16">
            <v>29600</v>
          </cell>
          <cell r="F16" t="str">
            <v>令和5年　公共工事設計労務単価</v>
          </cell>
        </row>
        <row r="17">
          <cell r="B17" t="str">
            <v>溶接工</v>
          </cell>
          <cell r="C17" t="str">
            <v>人</v>
          </cell>
          <cell r="D17">
            <v>31900</v>
          </cell>
          <cell r="E17">
            <v>31900</v>
          </cell>
          <cell r="F17" t="str">
            <v>令和5年　公共工事設計労務単価</v>
          </cell>
        </row>
        <row r="18">
          <cell r="B18" t="str">
            <v>特殊運転手</v>
          </cell>
          <cell r="C18" t="str">
            <v>人</v>
          </cell>
          <cell r="D18">
            <v>27700</v>
          </cell>
          <cell r="E18">
            <v>27700</v>
          </cell>
          <cell r="F18" t="str">
            <v>令和5年　公共工事設計労務単価</v>
          </cell>
        </row>
        <row r="19">
          <cell r="B19" t="str">
            <v>一般運転手</v>
          </cell>
          <cell r="C19" t="str">
            <v>人</v>
          </cell>
          <cell r="D19">
            <v>23300</v>
          </cell>
          <cell r="E19">
            <v>23300</v>
          </cell>
          <cell r="F19" t="str">
            <v>令和5年　公共工事設計労務単価</v>
          </cell>
        </row>
        <row r="20">
          <cell r="B20" t="str">
            <v>潜かん工</v>
          </cell>
          <cell r="C20" t="str">
            <v>人</v>
          </cell>
          <cell r="D20">
            <v>32200</v>
          </cell>
          <cell r="E20">
            <v>32200</v>
          </cell>
          <cell r="F20" t="str">
            <v>令和5年　公共工事設計労務単価</v>
          </cell>
        </row>
        <row r="21">
          <cell r="B21" t="str">
            <v>潜かん世話役</v>
          </cell>
          <cell r="C21" t="str">
            <v>人</v>
          </cell>
          <cell r="D21">
            <v>40000</v>
          </cell>
          <cell r="E21">
            <v>40000</v>
          </cell>
          <cell r="F21" t="str">
            <v>令和5年　公共工事設計労務単価</v>
          </cell>
        </row>
        <row r="22">
          <cell r="B22" t="str">
            <v>削岩工</v>
          </cell>
          <cell r="C22" t="str">
            <v>人</v>
          </cell>
          <cell r="D22">
            <v>34100</v>
          </cell>
          <cell r="E22">
            <v>34100</v>
          </cell>
          <cell r="F22" t="str">
            <v>令和5年　公共工事設計労務単価</v>
          </cell>
        </row>
        <row r="23">
          <cell r="B23" t="str">
            <v>トンネル特殊工</v>
          </cell>
          <cell r="C23" t="str">
            <v>人</v>
          </cell>
          <cell r="D23">
            <v>33300</v>
          </cell>
          <cell r="E23">
            <v>33300</v>
          </cell>
          <cell r="F23" t="str">
            <v>令和5年　公共工事設計労務単価</v>
          </cell>
        </row>
        <row r="24">
          <cell r="B24" t="str">
            <v>トンネル作業員</v>
          </cell>
          <cell r="C24" t="str">
            <v>人</v>
          </cell>
          <cell r="D24">
            <v>26900</v>
          </cell>
          <cell r="E24">
            <v>26900</v>
          </cell>
          <cell r="F24" t="str">
            <v>令和5年　公共工事設計労務単価</v>
          </cell>
        </row>
        <row r="25">
          <cell r="B25" t="str">
            <v>トンネル世話役</v>
          </cell>
          <cell r="C25" t="str">
            <v>人</v>
          </cell>
          <cell r="D25">
            <v>36800</v>
          </cell>
          <cell r="E25">
            <v>36800</v>
          </cell>
          <cell r="F25" t="str">
            <v>令和5年　公共工事設計労務単価</v>
          </cell>
        </row>
        <row r="26">
          <cell r="B26" t="str">
            <v>橋梁特殊工</v>
          </cell>
          <cell r="C26" t="str">
            <v>人</v>
          </cell>
          <cell r="D26">
            <v>31500</v>
          </cell>
          <cell r="E26">
            <v>31500</v>
          </cell>
          <cell r="F26" t="str">
            <v>令和5年　公共工事設計労務単価</v>
          </cell>
        </row>
        <row r="27">
          <cell r="B27" t="str">
            <v>橋梁塗装工</v>
          </cell>
          <cell r="C27" t="str">
            <v>人</v>
          </cell>
          <cell r="D27">
            <v>31300</v>
          </cell>
          <cell r="E27">
            <v>31300</v>
          </cell>
          <cell r="F27" t="str">
            <v>令和5年　公共工事設計労務単価</v>
          </cell>
        </row>
        <row r="28">
          <cell r="B28" t="str">
            <v>橋梁世話役</v>
          </cell>
          <cell r="C28" t="str">
            <v>人</v>
          </cell>
          <cell r="D28">
            <v>35400</v>
          </cell>
          <cell r="E28">
            <v>35400</v>
          </cell>
          <cell r="F28" t="str">
            <v>令和5年　公共工事設計労務単価</v>
          </cell>
        </row>
        <row r="29">
          <cell r="B29" t="str">
            <v>土木一般世話役</v>
          </cell>
          <cell r="C29" t="str">
            <v>人</v>
          </cell>
          <cell r="D29">
            <v>27800</v>
          </cell>
          <cell r="E29">
            <v>27800</v>
          </cell>
          <cell r="F29" t="str">
            <v>令和5年　公共工事設計労務単価</v>
          </cell>
        </row>
        <row r="30">
          <cell r="B30" t="str">
            <v>高級船員</v>
          </cell>
          <cell r="C30" t="str">
            <v>人</v>
          </cell>
          <cell r="D30">
            <v>33300</v>
          </cell>
          <cell r="E30">
            <v>33300</v>
          </cell>
          <cell r="F30" t="str">
            <v>令和5年　公共工事設計労務単価</v>
          </cell>
        </row>
        <row r="31">
          <cell r="B31" t="str">
            <v>普通船員</v>
          </cell>
          <cell r="C31" t="str">
            <v>人</v>
          </cell>
          <cell r="D31">
            <v>26400</v>
          </cell>
          <cell r="E31">
            <v>26400</v>
          </cell>
          <cell r="F31" t="str">
            <v>令和5年　公共工事設計労務単価</v>
          </cell>
        </row>
        <row r="32">
          <cell r="B32" t="str">
            <v>潜水士</v>
          </cell>
          <cell r="C32" t="str">
            <v>人</v>
          </cell>
          <cell r="D32">
            <v>44900</v>
          </cell>
          <cell r="E32">
            <v>44900</v>
          </cell>
          <cell r="F32" t="str">
            <v>令和5年　公共工事設計労務単価</v>
          </cell>
        </row>
        <row r="33">
          <cell r="B33" t="str">
            <v>潜水連絡員</v>
          </cell>
          <cell r="C33" t="str">
            <v>人</v>
          </cell>
          <cell r="D33">
            <v>31300</v>
          </cell>
          <cell r="E33">
            <v>31300</v>
          </cell>
          <cell r="F33" t="str">
            <v>令和5年　公共工事設計労務単価</v>
          </cell>
        </row>
        <row r="34">
          <cell r="B34" t="str">
            <v>潜水送気員</v>
          </cell>
          <cell r="C34" t="str">
            <v>人</v>
          </cell>
          <cell r="D34">
            <v>30800</v>
          </cell>
          <cell r="E34">
            <v>30800</v>
          </cell>
          <cell r="F34" t="str">
            <v>令和5年　公共工事設計労務単価</v>
          </cell>
        </row>
        <row r="35">
          <cell r="B35" t="str">
            <v>山林砂防工</v>
          </cell>
          <cell r="C35" t="str">
            <v>人</v>
          </cell>
          <cell r="D35">
            <v>29000</v>
          </cell>
          <cell r="E35">
            <v>29000</v>
          </cell>
          <cell r="F35" t="str">
            <v>令和5年　公共工事設計労務単価</v>
          </cell>
        </row>
        <row r="36">
          <cell r="B36" t="str">
            <v>軌道工</v>
          </cell>
          <cell r="C36" t="str">
            <v>人</v>
          </cell>
          <cell r="D36">
            <v>50000</v>
          </cell>
          <cell r="E36">
            <v>50000</v>
          </cell>
          <cell r="F36" t="str">
            <v>令和5年　公共工事設計労務単価</v>
          </cell>
        </row>
        <row r="37">
          <cell r="B37" t="str">
            <v>型枠工</v>
          </cell>
          <cell r="C37" t="str">
            <v>人</v>
          </cell>
          <cell r="D37">
            <v>27400</v>
          </cell>
          <cell r="E37">
            <v>27400</v>
          </cell>
          <cell r="F37" t="str">
            <v>令和5年　公共工事設計労務単価</v>
          </cell>
        </row>
        <row r="38">
          <cell r="B38" t="str">
            <v>大工</v>
          </cell>
          <cell r="C38" t="str">
            <v>人</v>
          </cell>
          <cell r="D38">
            <v>27700</v>
          </cell>
          <cell r="E38">
            <v>27700</v>
          </cell>
          <cell r="F38" t="str">
            <v>令和5年　公共工事設計労務単価</v>
          </cell>
        </row>
        <row r="39">
          <cell r="B39" t="str">
            <v>左官</v>
          </cell>
          <cell r="C39" t="str">
            <v>人</v>
          </cell>
          <cell r="D39">
            <v>28200</v>
          </cell>
          <cell r="E39">
            <v>28200</v>
          </cell>
          <cell r="F39" t="str">
            <v>令和5年　公共工事設計労務単価</v>
          </cell>
        </row>
        <row r="40">
          <cell r="B40" t="str">
            <v>配管工</v>
          </cell>
          <cell r="C40" t="str">
            <v>人</v>
          </cell>
          <cell r="D40">
            <v>24400</v>
          </cell>
          <cell r="E40">
            <v>24400</v>
          </cell>
          <cell r="F40" t="str">
            <v>令和5年　公共工事設計労務単価</v>
          </cell>
        </row>
        <row r="41">
          <cell r="B41" t="str">
            <v>はつり工</v>
          </cell>
          <cell r="C41" t="str">
            <v>人</v>
          </cell>
          <cell r="D41">
            <v>27300</v>
          </cell>
          <cell r="E41">
            <v>27300</v>
          </cell>
          <cell r="F41" t="str">
            <v>令和5年　公共工事設計労務単価</v>
          </cell>
        </row>
        <row r="42">
          <cell r="B42" t="str">
            <v>防水工</v>
          </cell>
          <cell r="C42" t="str">
            <v>人</v>
          </cell>
          <cell r="D42">
            <v>29600</v>
          </cell>
          <cell r="E42">
            <v>29600</v>
          </cell>
          <cell r="F42" t="str">
            <v>令和5年　公共工事設計労務単価</v>
          </cell>
        </row>
        <row r="43">
          <cell r="B43" t="str">
            <v>板金工</v>
          </cell>
          <cell r="C43" t="str">
            <v>人</v>
          </cell>
          <cell r="D43">
            <v>29700</v>
          </cell>
          <cell r="E43">
            <v>29700</v>
          </cell>
          <cell r="F43" t="str">
            <v>令和5年　公共工事設計労務単価</v>
          </cell>
        </row>
        <row r="44">
          <cell r="B44" t="str">
            <v>タイル工</v>
          </cell>
          <cell r="C44" t="str">
            <v>人</v>
          </cell>
          <cell r="D44">
            <v>21800</v>
          </cell>
          <cell r="F44" t="str">
            <v>平成31年　公共工事設計労務単価</v>
          </cell>
        </row>
        <row r="45">
          <cell r="B45" t="str">
            <v>サッシ工</v>
          </cell>
          <cell r="C45" t="str">
            <v>人</v>
          </cell>
          <cell r="D45">
            <v>28700</v>
          </cell>
          <cell r="E45">
            <v>28700</v>
          </cell>
          <cell r="F45" t="str">
            <v>令和5年　公共工事設計労務単価</v>
          </cell>
        </row>
        <row r="46">
          <cell r="B46" t="str">
            <v>屋根ふき工</v>
          </cell>
          <cell r="C46" t="str">
            <v>人</v>
          </cell>
          <cell r="E46">
            <v>0</v>
          </cell>
          <cell r="F46" t="str">
            <v>記載なし</v>
          </cell>
        </row>
        <row r="47">
          <cell r="B47" t="str">
            <v>内装工</v>
          </cell>
          <cell r="C47" t="str">
            <v>人</v>
          </cell>
          <cell r="D47">
            <v>30400</v>
          </cell>
          <cell r="E47">
            <v>30400</v>
          </cell>
          <cell r="F47" t="str">
            <v>令和5年　公共工事設計労務単価</v>
          </cell>
        </row>
        <row r="48">
          <cell r="B48" t="str">
            <v>ガラス工</v>
          </cell>
          <cell r="C48" t="str">
            <v>人</v>
          </cell>
          <cell r="D48">
            <v>28600</v>
          </cell>
          <cell r="E48">
            <v>28600</v>
          </cell>
          <cell r="F48" t="str">
            <v>令和5年　公共工事設計労務単価</v>
          </cell>
        </row>
        <row r="49">
          <cell r="B49" t="str">
            <v>建具工</v>
          </cell>
          <cell r="C49" t="str">
            <v>人</v>
          </cell>
          <cell r="D49">
            <v>24600</v>
          </cell>
          <cell r="E49">
            <v>24600</v>
          </cell>
          <cell r="F49" t="str">
            <v>令和5年　公共工事設計労務単価</v>
          </cell>
        </row>
        <row r="50">
          <cell r="B50" t="str">
            <v>ダクト工</v>
          </cell>
          <cell r="C50" t="str">
            <v>人</v>
          </cell>
          <cell r="D50">
            <v>24900</v>
          </cell>
          <cell r="E50">
            <v>24900</v>
          </cell>
          <cell r="F50" t="str">
            <v>令和5年　公共工事設計労務単価</v>
          </cell>
        </row>
        <row r="51">
          <cell r="B51" t="str">
            <v>保温工</v>
          </cell>
          <cell r="C51" t="str">
            <v>人</v>
          </cell>
          <cell r="D51">
            <v>25100</v>
          </cell>
          <cell r="E51">
            <v>25100</v>
          </cell>
          <cell r="F51" t="str">
            <v>令和5年　公共工事設計労務単価</v>
          </cell>
        </row>
        <row r="52">
          <cell r="B52" t="str">
            <v>建築ブロック工</v>
          </cell>
          <cell r="C52" t="str">
            <v>人</v>
          </cell>
          <cell r="D52">
            <v>22800</v>
          </cell>
          <cell r="F52" t="str">
            <v>平成31年　公共工事設計労務単価</v>
          </cell>
        </row>
        <row r="53">
          <cell r="B53" t="str">
            <v>設備機械工</v>
          </cell>
          <cell r="C53" t="str">
            <v>人</v>
          </cell>
          <cell r="D53">
            <v>25400</v>
          </cell>
          <cell r="E53">
            <v>25400</v>
          </cell>
          <cell r="F53" t="str">
            <v>令和5年　公共工事設計労務単価</v>
          </cell>
        </row>
        <row r="54">
          <cell r="B54" t="str">
            <v>交通誘導員　Ａ</v>
          </cell>
          <cell r="C54" t="str">
            <v>人</v>
          </cell>
          <cell r="D54">
            <v>16300</v>
          </cell>
          <cell r="E54">
            <v>16300</v>
          </cell>
          <cell r="F54" t="str">
            <v>令和5年　公共工事設計労務単価</v>
          </cell>
        </row>
        <row r="55">
          <cell r="B55" t="str">
            <v>交通誘導員　Ｂ</v>
          </cell>
          <cell r="C55" t="str">
            <v>人</v>
          </cell>
          <cell r="D55">
            <v>14200</v>
          </cell>
          <cell r="E55">
            <v>14200</v>
          </cell>
          <cell r="F55" t="str">
            <v>令和5年　公共工事設計労務単価</v>
          </cell>
        </row>
        <row r="83">
          <cell r="B83" t="str">
            <v>セメント</v>
          </cell>
          <cell r="C83" t="str">
            <v>Ｋg</v>
          </cell>
          <cell r="D83">
            <v>21</v>
          </cell>
          <cell r="E83">
            <v>21</v>
          </cell>
          <cell r="F83" t="str">
            <v>建設物価 P-80 甲府②③　普通　25Kg　と　積算資料 P-79 甲府②③　普通　25kg の平均値とする。</v>
          </cell>
        </row>
        <row r="84">
          <cell r="B84" t="str">
            <v>砂</v>
          </cell>
          <cell r="C84" t="str">
            <v>ｍ３</v>
          </cell>
          <cell r="D84">
            <v>3850</v>
          </cell>
          <cell r="E84">
            <v>3850</v>
          </cell>
          <cell r="F84" t="str">
            <v>建設物価 P-130 甲府（ｲ） 荒目 洗い　と　積算資料 P-183 甲府　小口　荒目　洗い　ｺﾝｸﾘｰﾄ用砂 の平均値とする。</v>
          </cell>
        </row>
        <row r="85">
          <cell r="B85" t="str">
            <v>砂　（細め）</v>
          </cell>
          <cell r="C85" t="str">
            <v>ｍ３</v>
          </cell>
          <cell r="D85">
            <v>3850</v>
          </cell>
          <cell r="E85">
            <v>3850</v>
          </cell>
          <cell r="F85" t="str">
            <v>建設物価 P-130 甲府（ｲ） 荒目 洗い　と　積算資料 P-183 甲府　小口　荒目　洗い　ｺﾝｸﾘｰﾄ用砂 の平均値とする。</v>
          </cell>
        </row>
        <row r="86">
          <cell r="B86" t="str">
            <v>砂利</v>
          </cell>
          <cell r="C86" t="str">
            <v>ｍ３</v>
          </cell>
          <cell r="D86">
            <v>3650</v>
          </cell>
          <cell r="E86">
            <v>3650</v>
          </cell>
          <cell r="F86" t="str">
            <v>建設物価 P-130 甲府（ｲ） 25mm以下　と　積算資料 P-183 甲府　小口　25mm以下  の平均値とする。</v>
          </cell>
        </row>
        <row r="87">
          <cell r="B87" t="str">
            <v>防水剤</v>
          </cell>
          <cell r="C87" t="str">
            <v>Ｋg</v>
          </cell>
          <cell r="D87">
            <v>640</v>
          </cell>
          <cell r="E87">
            <v>640</v>
          </cell>
          <cell r="F87" t="str">
            <v>建設物価 P-120 全①②　ｱﾙﾌｧｰｿﾞﾙ4　と　積算資料 P-201 全①②　ｱﾙﾌｧｰｿﾞﾙ4 の平均値とする。</v>
          </cell>
        </row>
        <row r="88">
          <cell r="B88" t="str">
            <v>コンクリート　21K 18cm</v>
          </cell>
          <cell r="C88" t="str">
            <v>ｍ３</v>
          </cell>
          <cell r="D88">
            <v>16300</v>
          </cell>
          <cell r="E88">
            <v>16300</v>
          </cell>
          <cell r="F88" t="str">
            <v>建設物価 P-92 甲府①②　21Kｽﾗﾝﾌﾟ18　　と　積算資料 P-100 甲府①②（ｲ）　21Kｽﾗﾝﾌﾟ18　 の平均値とする。</v>
          </cell>
        </row>
        <row r="89">
          <cell r="B89" t="str">
            <v>コンクリート　18K 12cm</v>
          </cell>
          <cell r="C89" t="str">
            <v>ｍ３</v>
          </cell>
          <cell r="D89">
            <v>15800</v>
          </cell>
          <cell r="E89">
            <v>15800</v>
          </cell>
          <cell r="F89" t="str">
            <v>建設物価 P-92 甲府①②　18Kｽﾗﾝﾌﾟ12　　と　積算資料 P-100 甲府①②（ｲ）　18Kｽﾗﾝﾌﾟ12　 の平均値とする。</v>
          </cell>
        </row>
        <row r="91">
          <cell r="B91" t="str">
            <v>鉄筋　D10  D13</v>
          </cell>
          <cell r="C91" t="str">
            <v>t</v>
          </cell>
          <cell r="D91">
            <v>128000</v>
          </cell>
          <cell r="E91">
            <v>128000</v>
          </cell>
          <cell r="F91" t="str">
            <v>建設物価 P-16 甲府③　D-10-13平均　小口　と　積算資料 P-20 甲府③　D-10-13平均　小口 の平均値とする。</v>
          </cell>
        </row>
        <row r="92">
          <cell r="B92" t="str">
            <v>結束線</v>
          </cell>
          <cell r="C92" t="str">
            <v>Ｋg</v>
          </cell>
          <cell r="D92">
            <v>260</v>
          </cell>
          <cell r="E92">
            <v>260</v>
          </cell>
          <cell r="F92" t="str">
            <v>建設物価 P-56 関東③　0.8mm　なまし鉄線　と　積算資料 P-52 関東③　0.8mm　なまし鉄線 の平均値とする。</v>
          </cell>
        </row>
        <row r="93">
          <cell r="B93" t="str">
            <v>鉄線</v>
          </cell>
          <cell r="C93" t="str">
            <v>Ｋg</v>
          </cell>
          <cell r="D93">
            <v>193</v>
          </cell>
          <cell r="E93">
            <v>193</v>
          </cell>
          <cell r="F93" t="str">
            <v>建設物価 P-56 関東③　4mm　なまし鉄線　と　積算資料 P-52 関東③　4mm　なまし鉄線 の平均値とする。</v>
          </cell>
        </row>
        <row r="94">
          <cell r="B94" t="str">
            <v>くぎ金物</v>
          </cell>
          <cell r="C94" t="str">
            <v>Ｋg</v>
          </cell>
          <cell r="D94">
            <v>408</v>
          </cell>
          <cell r="E94">
            <v>408</v>
          </cell>
          <cell r="F94" t="str">
            <v>建設物価 P-59 関東②　ｺﾝｸﾘｰﾄ用　#12×25　と　積算資料 P-53 全国②　ｺﾝｸﾘｰﾄくぎ　#12×25 の平均値とする。</v>
          </cell>
        </row>
        <row r="95">
          <cell r="B95" t="str">
            <v>合板（厚さ12ｍｍ）ﾗﾜﾝ</v>
          </cell>
          <cell r="C95" t="str">
            <v>ｍ２</v>
          </cell>
          <cell r="D95">
            <v>1293</v>
          </cell>
          <cell r="E95">
            <v>1293</v>
          </cell>
          <cell r="F95" t="str">
            <v>建設物価 P-175 甲府③　 /1.62㎡  輸入品　と　積算資料 P-217 甲府②　無塗装品　ﾗﾜﾝ　/1.62㎡(幅×長） の平均値とする。</v>
          </cell>
        </row>
        <row r="96">
          <cell r="B96" t="str">
            <v>さん材</v>
          </cell>
          <cell r="C96" t="str">
            <v>ｍ３</v>
          </cell>
          <cell r="D96">
            <v>73720</v>
          </cell>
          <cell r="E96">
            <v>73720</v>
          </cell>
          <cell r="F96" t="str">
            <v>建設物価 P-154 甲府②　ｴｿﾞ松・ﾄﾄﾞ松　と　積算資料 P-235 甲府②　ｴｿﾞ松  3.8m×2.4cm×4.8cm／本 の平均値とする。</v>
          </cell>
        </row>
        <row r="97">
          <cell r="B97" t="str">
            <v>角材</v>
          </cell>
          <cell r="C97" t="str">
            <v>ｍ３</v>
          </cell>
          <cell r="D97">
            <v>50000</v>
          </cell>
          <cell r="E97">
            <v>50000</v>
          </cell>
          <cell r="F97" t="str">
            <v>建設物価 P-154 甲府②　杉　と　積算資料 P-235 甲府②　杉　4.0m×10cm×10cm/m3 の平均値とする。</v>
          </cell>
        </row>
        <row r="98">
          <cell r="B98" t="str">
            <v>はく離剤</v>
          </cell>
          <cell r="C98" t="str">
            <v>L</v>
          </cell>
          <cell r="D98">
            <v>541</v>
          </cell>
          <cell r="E98">
            <v>541</v>
          </cell>
          <cell r="F98" t="str">
            <v>建設物価 P-179 全② ﾏｼﾞｯｸｺｰﾄＣ　 18L　と　積算資料 P-228 全①② ﾏｼﾞｯｸｺｰﾄＣ　 の平均値とする。</v>
          </cell>
        </row>
        <row r="99">
          <cell r="B99" t="str">
            <v>足掛け金物</v>
          </cell>
          <cell r="C99" t="str">
            <v>個</v>
          </cell>
          <cell r="D99">
            <v>2200</v>
          </cell>
          <cell r="E99">
            <v>2200</v>
          </cell>
          <cell r="F99" t="str">
            <v>建設物価 P-324 関東②　150×22Ф鋼製　現場打用　　と　積算資料 P-461 全国②　RC40 L-300 22Ф現場打用　 の平均値とする。</v>
          </cell>
        </row>
        <row r="101">
          <cell r="B101" t="str">
            <v>バックホウ　０．１ｍ３</v>
          </cell>
          <cell r="C101" t="str">
            <v>日</v>
          </cell>
          <cell r="D101">
            <v>6050</v>
          </cell>
          <cell r="E101">
            <v>6050</v>
          </cell>
          <cell r="F101" t="str">
            <v>建設物価 P-801 関東①　0.13　ﾊﾞｯｸﾎｳ　　と　積算資料 P-279 関東①　0.13　ﾊﾞｯｸﾎｳ　 の平均値とする。</v>
          </cell>
        </row>
        <row r="102">
          <cell r="B102" t="str">
            <v>バックホウ　０．２ｍ３</v>
          </cell>
          <cell r="C102" t="str">
            <v>日</v>
          </cell>
          <cell r="D102">
            <v>7650</v>
          </cell>
          <cell r="E102">
            <v>7650</v>
          </cell>
          <cell r="F102" t="str">
            <v>建設物価 P-801 関東①　0.28　ﾊﾞｯｸﾎｳ　　と　積算資料 P-279 関東①　0.28　ﾊﾞｯｸﾎｳ　 の平均値とする。</v>
          </cell>
        </row>
        <row r="103">
          <cell r="B103" t="str">
            <v>バックホウ　０．３５ｍ３</v>
          </cell>
          <cell r="C103" t="str">
            <v>日</v>
          </cell>
          <cell r="D103">
            <v>8350</v>
          </cell>
          <cell r="E103">
            <v>8350</v>
          </cell>
          <cell r="F103" t="str">
            <v>建設物価 P-801 関東①　0.45　ﾊﾞｯｸﾎｳ　　と　積算資料 P-279 関東①　0.45　ﾊﾞｯｸﾎｳ　 の平均値とする。</v>
          </cell>
        </row>
        <row r="104">
          <cell r="B104" t="str">
            <v>バックホウ　０．５ｍ３</v>
          </cell>
          <cell r="C104" t="str">
            <v>日</v>
          </cell>
          <cell r="D104">
            <v>9500</v>
          </cell>
          <cell r="E104">
            <v>9500</v>
          </cell>
          <cell r="F104" t="str">
            <v>建設物価 P-801 関東①　0.5　ﾊﾞｯｸﾎｳ　　と　積算資料 P-279 関東①　0.5　ﾊﾞｯｸﾎｳ　 の平均値とする。</v>
          </cell>
        </row>
        <row r="105">
          <cell r="B105" t="str">
            <v>バックホウ　０．８ｍ３</v>
          </cell>
          <cell r="C105" t="str">
            <v>日</v>
          </cell>
          <cell r="D105">
            <v>13600</v>
          </cell>
          <cell r="E105">
            <v>13600</v>
          </cell>
          <cell r="F105" t="str">
            <v>建設物価 P-801 関東①　0.8　ﾊﾞｯｸﾎｳ　　と　積算資料 P-279 関東①　0.8　ﾊﾞｯｸﾎｳ　 の平均値とする。</v>
          </cell>
        </row>
        <row r="106">
          <cell r="B106" t="str">
            <v>タンパ</v>
          </cell>
          <cell r="C106" t="str">
            <v>日</v>
          </cell>
          <cell r="D106">
            <v>730</v>
          </cell>
          <cell r="E106">
            <v>730</v>
          </cell>
          <cell r="F106" t="str">
            <v>建設物価 P-805 関東① ﾗﾝﾏｰ　重量60～80Kg　　と　積算資料 P-282 関東① ﾗﾝﾏｰ　重量60～80Kg　 の平均値とする。</v>
          </cell>
        </row>
        <row r="107">
          <cell r="B107" t="str">
            <v>ダンプトラック　2t</v>
          </cell>
          <cell r="C107" t="str">
            <v>日</v>
          </cell>
          <cell r="D107">
            <v>4900</v>
          </cell>
          <cell r="E107">
            <v>4900</v>
          </cell>
          <cell r="F107" t="str">
            <v>建設物価 P-802 関東① ﾀﾞﾝﾌﾟﾄﾗｯｸ　2t車　と　積算資料 P-280 関東① ﾀﾞﾝﾌﾟﾄﾗｯｸ　2t車 の平均値とする。</v>
          </cell>
        </row>
        <row r="108">
          <cell r="B108" t="str">
            <v>ダンプトラック　4t</v>
          </cell>
          <cell r="C108" t="str">
            <v>日</v>
          </cell>
          <cell r="D108">
            <v>8600</v>
          </cell>
          <cell r="E108">
            <v>8600</v>
          </cell>
          <cell r="F108" t="str">
            <v>建設物価 P-802 関東① ﾀﾞﾝﾌﾟﾄﾗｯｸ　4t車　と　積算資料 P-280 関東① ﾀﾞﾝﾌﾟﾄﾗｯｸ　4t車 の平均値とする。</v>
          </cell>
        </row>
        <row r="109">
          <cell r="B109" t="str">
            <v>ダンプトラック　10t</v>
          </cell>
          <cell r="C109" t="str">
            <v>日</v>
          </cell>
          <cell r="D109">
            <v>0</v>
          </cell>
          <cell r="E109">
            <v>0</v>
          </cell>
          <cell r="F109" t="str">
            <v xml:space="preserve">積算資料 P- </v>
          </cell>
        </row>
        <row r="110">
          <cell r="B110" t="str">
            <v>燃料費（軽油）</v>
          </cell>
          <cell r="C110" t="str">
            <v>L</v>
          </cell>
          <cell r="D110">
            <v>137</v>
          </cell>
          <cell r="E110">
            <v>137</v>
          </cell>
          <cell r="F110" t="str">
            <v>建設物価 P-788 甲府②　L　軽油　ｽﾀﾝﾄﾞ　と　積算資料 P-259 甲府②　L　軽油　ｽﾀﾝﾄﾞ の平均値とする。</v>
          </cell>
        </row>
        <row r="111">
          <cell r="B111" t="str">
            <v>燃料費（ｶﾞｿﾘﾝ）</v>
          </cell>
          <cell r="C111" t="str">
            <v>L</v>
          </cell>
          <cell r="D111">
            <v>153</v>
          </cell>
          <cell r="E111">
            <v>153</v>
          </cell>
          <cell r="F111" t="str">
            <v>建設物価 P-788 甲府②　ﾚｷﾞｭﾗｰ　ｽﾀﾝﾄﾞ　と　積算資料 P-259 甲府②　ﾚｷﾞｭﾗｰ　ｽﾀﾝﾄﾞ の平均値とする。</v>
          </cell>
        </row>
        <row r="112">
          <cell r="B112" t="str">
            <v>トラッククレーン作業料金　4.9t</v>
          </cell>
          <cell r="C112" t="str">
            <v>日</v>
          </cell>
          <cell r="D112">
            <v>39000</v>
          </cell>
          <cell r="E112">
            <v>39000</v>
          </cell>
          <cell r="F112" t="str">
            <v>建設物価 P-809 関東①　4.9tｵﾍﾟﾚｰﾀｰ付　と　積算資料 P-285 関東①　4.9tｵﾍﾟﾚｰﾀｰ付 の平均値とする。</v>
          </cell>
        </row>
        <row r="113">
          <cell r="B113" t="str">
            <v>ラフテレーンクレーン作業料金　16t</v>
          </cell>
          <cell r="C113" t="str">
            <v>日</v>
          </cell>
          <cell r="D113">
            <v>46500</v>
          </cell>
          <cell r="E113">
            <v>46500</v>
          </cell>
          <cell r="F113" t="str">
            <v>建設物価 P-809 関東①　 16tｵﾍﾟﾚｰﾀｰ付　と　積算資料 P-285 関東①　16tｵﾍﾟﾚｰﾀｰ付 の平均値とする。</v>
          </cell>
        </row>
        <row r="114">
          <cell r="B114" t="str">
            <v>油圧ｼﾞｬｯｷ損料</v>
          </cell>
          <cell r="C114" t="str">
            <v>日</v>
          </cell>
          <cell r="D114">
            <v>1050</v>
          </cell>
          <cell r="E114">
            <v>1050</v>
          </cell>
          <cell r="F114" t="str">
            <v>建設物価 P-807 関東①　50t　ｼﾞｬｰﾅﾙｼﾞｬｯｷ　と　積算資料 P-284 関東①　50t　油圧ｼﾞｬｯｷ の平均値とする。</v>
          </cell>
        </row>
        <row r="115">
          <cell r="B115" t="str">
            <v>コロ　（SGP　100A×2ｍ）</v>
          </cell>
          <cell r="C115" t="str">
            <v>ｍ</v>
          </cell>
          <cell r="D115">
            <v>2936</v>
          </cell>
          <cell r="E115">
            <v>2936</v>
          </cell>
          <cell r="F115" t="str">
            <v>建設物価 P-654 甲府③　小口　/5.5m黒ねじ無し 100A　と　積算資料 P-770 関東③　小口　/5.5m黒ねじ無し 100A の平均値とする。</v>
          </cell>
        </row>
        <row r="116">
          <cell r="B116" t="str">
            <v>道板</v>
          </cell>
          <cell r="C116" t="str">
            <v>ｍ３</v>
          </cell>
          <cell r="D116">
            <v>70500</v>
          </cell>
          <cell r="E116">
            <v>70500</v>
          </cell>
          <cell r="F116" t="str">
            <v>建設物価 P-155 甲府②　杉　4.0m×3.6cm×20cm　と　積算資料 P-235 甲府②　杉　4.0m×3.6cm×21cm　足場板 の平均値とする。</v>
          </cell>
        </row>
        <row r="118">
          <cell r="B118" t="str">
            <v>ビニールテープ　0.2mm×100W×15m</v>
          </cell>
          <cell r="C118" t="str">
            <v>㎡</v>
          </cell>
          <cell r="D118">
            <v>210</v>
          </cell>
          <cell r="E118">
            <v>210</v>
          </cell>
          <cell r="F118" t="str">
            <v>建設物価 P-715 全国② （不粘着、艶） ｍ単価　と　積算資料 P-860 関東② （不粘着、半艶状） ｍ単価 の平均値とする。</v>
          </cell>
        </row>
        <row r="119">
          <cell r="B119" t="str">
            <v>ステンレス鋼板　SUS304　No2　B</v>
          </cell>
          <cell r="C119" t="str">
            <v>㎡</v>
          </cell>
          <cell r="D119">
            <v>5506</v>
          </cell>
          <cell r="E119">
            <v>5506</v>
          </cell>
          <cell r="F119" t="str">
            <v>建設物価 P-51 東京②1.0×1,000×2,000（15.9Kg／枚）　と　積算資料 P-48 関東②1.0×1,000×2,000（15.9Kg／枚） の平均値とする。</v>
          </cell>
        </row>
        <row r="123">
          <cell r="B123" t="str">
            <v>コンクリート金コテ押え</v>
          </cell>
          <cell r="C123" t="str">
            <v>ｍ２</v>
          </cell>
          <cell r="D123">
            <v>650</v>
          </cell>
          <cell r="E123">
            <v>650</v>
          </cell>
          <cell r="F123" t="str">
            <v>建築ｺｽﾄ情報 P-22　東京　ｺﾝｸﾘｰﾄ直仕上　と　建築施工単価 P-28 　 東京　ｺﾝｸﾘｰﾄ直仕上 の平均値とする。</v>
          </cell>
        </row>
        <row r="124">
          <cell r="B124" t="str">
            <v>床付け</v>
          </cell>
          <cell r="C124" t="str">
            <v>ｍ２</v>
          </cell>
          <cell r="D124">
            <v>320</v>
          </cell>
          <cell r="E124">
            <v>320</v>
          </cell>
          <cell r="F124" t="str">
            <v>建築ｺｽﾄ情報 P-2　東京　総堀　つぼ、布掘　深2.5m程度　と　建築施工単価 P-8  　 東京 の平均値とする。</v>
          </cell>
        </row>
        <row r="125">
          <cell r="B125" t="str">
            <v>割栗地業</v>
          </cell>
          <cell r="C125" t="str">
            <v>ｍ３</v>
          </cell>
          <cell r="D125">
            <v>7950</v>
          </cell>
          <cell r="E125">
            <v>7950</v>
          </cell>
          <cell r="F125" t="str">
            <v>建築ｺｽﾄ情報 P-156　東京　基礎下 厚100～150　と　建築施工単価 P-184　 東京　基礎・地中梁　厚100～150 の平均値とする。</v>
          </cell>
        </row>
        <row r="126">
          <cell r="B126" t="str">
            <v>砂  埋め戻し用</v>
          </cell>
          <cell r="C126" t="str">
            <v>ｍ３</v>
          </cell>
          <cell r="D126">
            <v>2650</v>
          </cell>
          <cell r="E126">
            <v>2650</v>
          </cell>
          <cell r="F126" t="str">
            <v>建設物価 P-130 甲府①②　と　積算資料 P-183 甲府①② の平均値とする。</v>
          </cell>
        </row>
        <row r="127">
          <cell r="B127" t="str">
            <v>砂  クッション用</v>
          </cell>
          <cell r="C127" t="str">
            <v>ｍ３</v>
          </cell>
          <cell r="D127">
            <v>2850</v>
          </cell>
          <cell r="E127">
            <v>2850</v>
          </cell>
          <cell r="F127" t="str">
            <v>建設物価 P-130 甲府①②　と　積算資料 P-183 甲府①② の平均値とする。</v>
          </cell>
        </row>
        <row r="128">
          <cell r="B128" t="str">
            <v>砂利</v>
          </cell>
          <cell r="C128" t="str">
            <v>ｍ３</v>
          </cell>
          <cell r="D128">
            <v>3850</v>
          </cell>
          <cell r="E128">
            <v>3850</v>
          </cell>
          <cell r="F128" t="str">
            <v>建設物価 P-130 甲府①②（ｲ）　と　積算資料 P-183 甲府①②　小口 の平均値とする。</v>
          </cell>
        </row>
        <row r="129">
          <cell r="B129" t="str">
            <v>クラッシャー  0-40</v>
          </cell>
          <cell r="C129" t="str">
            <v>ｍ３</v>
          </cell>
          <cell r="D129">
            <v>3380</v>
          </cell>
          <cell r="E129">
            <v>3380</v>
          </cell>
          <cell r="F129" t="str">
            <v>建設物価 P-130 甲府①②　と　積算資料 P-183 甲府①②　小口 の平均値とする。</v>
          </cell>
        </row>
        <row r="130">
          <cell r="B130" t="str">
            <v>切込砕石     0-40</v>
          </cell>
          <cell r="C130" t="str">
            <v>ｍ３</v>
          </cell>
          <cell r="D130">
            <v>3650</v>
          </cell>
          <cell r="E130">
            <v>3650</v>
          </cell>
          <cell r="F130" t="str">
            <v>建設物価 P-130 甲府①②　と　積算資料 P-183 甲府①②　小口 の平均値とする。</v>
          </cell>
        </row>
        <row r="131">
          <cell r="B131" t="str">
            <v>残土処分    場外</v>
          </cell>
          <cell r="C131" t="str">
            <v>ｍ３</v>
          </cell>
          <cell r="D131">
            <v>15730</v>
          </cell>
          <cell r="E131">
            <v>15730</v>
          </cell>
          <cell r="F131" t="str">
            <v>処分:県土整備部実施設計単価 令和5年1月  2980/m3   
運搬:建設物価P904　2t車　15000円/台→15000÷2×1.7＝12,750円/m3</v>
          </cell>
        </row>
        <row r="132">
          <cell r="B132" t="str">
            <v>残土処分　機械    場内</v>
          </cell>
          <cell r="C132" t="str">
            <v>ｍ３</v>
          </cell>
          <cell r="D132">
            <v>900</v>
          </cell>
          <cell r="E132">
            <v>900</v>
          </cell>
          <cell r="F132" t="str">
            <v>建築ｺｽﾄ情報 P-126　東京　場内敷きならし　と　建築施工単価 P-154 東京 構内地均し 機械 の平均値とする。</v>
          </cell>
        </row>
        <row r="133">
          <cell r="B133" t="str">
            <v>機械運搬費</v>
          </cell>
          <cell r="C133" t="str">
            <v>往復</v>
          </cell>
          <cell r="D133">
            <v>76500</v>
          </cell>
          <cell r="E133">
            <v>76500</v>
          </cell>
          <cell r="F133" t="str">
            <v>建築ｺｽﾄ情報 P-2　東京　片道30Km以内 ﾊﾞｯｸﾎｳ　と　建築施工単価 P-8　東京　片道30Km以内 ﾊﾞｯｸﾎｳ の平均値とする。</v>
          </cell>
        </row>
        <row r="135">
          <cell r="B135" t="str">
            <v>リップ溝  100*50*20*2.3</v>
          </cell>
          <cell r="C135" t="str">
            <v>t</v>
          </cell>
          <cell r="D135">
            <v>89100</v>
          </cell>
          <cell r="E135">
            <v>89100</v>
          </cell>
          <cell r="F135" t="str">
            <v>建設物価 P-36 東京③　と　積算資料 P-37 甲府③ の平均値とする。</v>
          </cell>
        </row>
        <row r="136">
          <cell r="B136" t="str">
            <v>軽量H形鋼 150*75*3.2*4.5</v>
          </cell>
          <cell r="C136" t="str">
            <v>t</v>
          </cell>
          <cell r="D136">
            <v>103000</v>
          </cell>
          <cell r="E136">
            <v>103000</v>
          </cell>
          <cell r="F136" t="str">
            <v>建設物価 P-37 東京③　と　積算資料 P-38 東京③ の平均値とする。</v>
          </cell>
        </row>
        <row r="137">
          <cell r="D137">
            <v>0</v>
          </cell>
          <cell r="E137">
            <v>0</v>
          </cell>
        </row>
        <row r="138">
          <cell r="D138">
            <v>0</v>
          </cell>
          <cell r="E138">
            <v>0</v>
          </cell>
        </row>
        <row r="139">
          <cell r="D139">
            <v>0</v>
          </cell>
          <cell r="E139">
            <v>0</v>
          </cell>
        </row>
        <row r="140">
          <cell r="D140">
            <v>0</v>
          </cell>
          <cell r="E140">
            <v>0</v>
          </cell>
        </row>
        <row r="141">
          <cell r="B141" t="str">
            <v>車道部アスファルト舗装</v>
          </cell>
          <cell r="C141" t="str">
            <v>ｍ２</v>
          </cell>
          <cell r="D141">
            <v>5600</v>
          </cell>
          <cell r="E141">
            <v>5600</v>
          </cell>
          <cell r="F141" t="str">
            <v>建築ｺｽﾄ情報 P-402　東京　A-5-15再生 100㎡</v>
          </cell>
        </row>
        <row r="142">
          <cell r="B142" t="str">
            <v>車道部アスファルト舗装</v>
          </cell>
          <cell r="C142" t="str">
            <v>ｍ２</v>
          </cell>
          <cell r="D142">
            <v>3900</v>
          </cell>
          <cell r="E142">
            <v>3900</v>
          </cell>
          <cell r="F142" t="str">
            <v>建築ｺｽﾄ情報 P-402　東京　A-5-15再生 500㎡</v>
          </cell>
        </row>
        <row r="143">
          <cell r="B143" t="str">
            <v>歩道部アスファルト舗装</v>
          </cell>
          <cell r="C143" t="str">
            <v>ｍ２</v>
          </cell>
          <cell r="D143">
            <v>3300</v>
          </cell>
          <cell r="E143">
            <v>3300</v>
          </cell>
          <cell r="F143" t="str">
            <v>建築ｺｽﾄ情報 P-402　東京　A-3-10新 500㎡</v>
          </cell>
        </row>
        <row r="144">
          <cell r="B144" t="str">
            <v>歩道部アスファルト舗装</v>
          </cell>
          <cell r="C144" t="str">
            <v>ｍ２</v>
          </cell>
          <cell r="D144">
            <v>2800</v>
          </cell>
          <cell r="E144">
            <v>2800</v>
          </cell>
          <cell r="F144" t="str">
            <v>建築ｺｽﾄ情報 P-402　東京　A-3-10再生 500㎡</v>
          </cell>
        </row>
        <row r="145">
          <cell r="B145" t="str">
            <v>アスファルトカッター</v>
          </cell>
          <cell r="C145" t="str">
            <v>m</v>
          </cell>
          <cell r="D145">
            <v>0</v>
          </cell>
          <cell r="E145">
            <v>0</v>
          </cell>
          <cell r="F145" t="str">
            <v xml:space="preserve">積算資料 P- </v>
          </cell>
        </row>
        <row r="146">
          <cell r="B146" t="str">
            <v>コンクリートカッター</v>
          </cell>
          <cell r="C146" t="str">
            <v>m</v>
          </cell>
          <cell r="D146">
            <v>0</v>
          </cell>
          <cell r="E146">
            <v>0</v>
          </cell>
          <cell r="F146" t="str">
            <v xml:space="preserve">積算資料 P- </v>
          </cell>
        </row>
        <row r="147">
          <cell r="B147" t="str">
            <v>配管用鉄骨架台　溶融亜鉛ﾒｯｷ仕上げ　5kg以下</v>
          </cell>
          <cell r="C147" t="str">
            <v>ｋｇ</v>
          </cell>
          <cell r="D147">
            <v>0</v>
          </cell>
          <cell r="E147">
            <v>0</v>
          </cell>
          <cell r="F147">
            <v>0</v>
          </cell>
        </row>
        <row r="148">
          <cell r="B148" t="str">
            <v>配管用鉄骨架台　溶融亜鉛ﾒｯｷ仕上げ　15kg以下</v>
          </cell>
          <cell r="C148" t="str">
            <v>ｋｇ</v>
          </cell>
          <cell r="D148">
            <v>0</v>
          </cell>
          <cell r="E148">
            <v>0</v>
          </cell>
          <cell r="F148">
            <v>0</v>
          </cell>
        </row>
        <row r="149">
          <cell r="B149" t="str">
            <v>配管用鉄骨架台　溶融亜鉛ﾒｯｷ仕上げ　20kg以下</v>
          </cell>
          <cell r="C149" t="str">
            <v>ｋｇ</v>
          </cell>
          <cell r="D149">
            <v>1600</v>
          </cell>
          <cell r="E149">
            <v>1600</v>
          </cell>
          <cell r="F149">
            <v>0</v>
          </cell>
        </row>
        <row r="151">
          <cell r="B151" t="str">
            <v>配管用鉄骨架台　SUS304製　5kg以下</v>
          </cell>
          <cell r="C151" t="str">
            <v>ｋｇ</v>
          </cell>
          <cell r="D151">
            <v>0</v>
          </cell>
          <cell r="E151">
            <v>0</v>
          </cell>
          <cell r="F151">
            <v>0</v>
          </cell>
        </row>
        <row r="152">
          <cell r="B152" t="str">
            <v>配管用鉄骨架台　SUS304製　15kg以下</v>
          </cell>
          <cell r="C152" t="str">
            <v>ｋｇ</v>
          </cell>
          <cell r="D152">
            <v>0</v>
          </cell>
          <cell r="E152">
            <v>0</v>
          </cell>
          <cell r="F152">
            <v>0</v>
          </cell>
        </row>
        <row r="153">
          <cell r="B153" t="str">
            <v>コンクリート解体</v>
          </cell>
          <cell r="C153" t="str">
            <v>ｍ３</v>
          </cell>
          <cell r="D153">
            <v>36400</v>
          </cell>
          <cell r="E153">
            <v>36400</v>
          </cell>
          <cell r="F153" t="str">
            <v>建築コスト情報 P-420　東京　RC.SRC.S造　建物基礎解体　ﾊﾝﾄﾞﾌﾞﾚｰｶｰ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43"/>
  </sheetPr>
  <dimension ref="A1:K120"/>
  <sheetViews>
    <sheetView showZeros="0" tabSelected="1" zoomScaleNormal="100" workbookViewId="0">
      <selection activeCell="G16" sqref="G16:I16"/>
    </sheetView>
  </sheetViews>
  <sheetFormatPr defaultColWidth="9" defaultRowHeight="13.5"/>
  <cols>
    <col min="1" max="1" width="12.625" style="52" customWidth="1"/>
    <col min="2" max="2" width="11.5" style="52" customWidth="1"/>
    <col min="3" max="8" width="15.625" style="52" customWidth="1"/>
    <col min="9" max="9" width="15.75" style="52" customWidth="1"/>
    <col min="10" max="16384" width="9" style="52"/>
  </cols>
  <sheetData>
    <row r="1" spans="1:10" ht="30" customHeight="1" thickBot="1">
      <c r="A1" s="49" t="s">
        <v>13</v>
      </c>
      <c r="B1" s="50"/>
      <c r="C1" s="50"/>
      <c r="D1" s="50"/>
      <c r="E1" s="50"/>
      <c r="F1" s="50"/>
      <c r="G1" s="50"/>
      <c r="H1" s="50"/>
      <c r="I1" s="101">
        <v>32</v>
      </c>
      <c r="J1" s="51"/>
    </row>
    <row r="2" spans="1:10" ht="55.5" customHeight="1">
      <c r="A2" s="288"/>
      <c r="B2" s="289"/>
      <c r="C2" s="53"/>
      <c r="D2" s="53"/>
      <c r="E2" s="53"/>
      <c r="F2" s="53"/>
      <c r="G2" s="53"/>
      <c r="H2" s="54"/>
      <c r="I2" s="100" t="s">
        <v>472</v>
      </c>
    </row>
    <row r="3" spans="1:10" ht="57" customHeight="1">
      <c r="A3" s="290" t="s">
        <v>477</v>
      </c>
      <c r="B3" s="291"/>
      <c r="C3" s="291"/>
      <c r="D3" s="291"/>
      <c r="E3" s="291"/>
      <c r="F3" s="291"/>
      <c r="G3" s="291"/>
      <c r="H3" s="291"/>
      <c r="I3" s="292"/>
    </row>
    <row r="4" spans="1:10" ht="57" customHeight="1">
      <c r="A4" s="55"/>
      <c r="B4" s="293" t="e">
        <f>SUM(鑑!G39)</f>
        <v>#REF!</v>
      </c>
      <c r="C4" s="293"/>
      <c r="D4" s="293"/>
      <c r="E4" s="293"/>
      <c r="F4" s="56"/>
      <c r="G4" s="57"/>
      <c r="I4" s="58"/>
    </row>
    <row r="5" spans="1:10" ht="27" customHeight="1">
      <c r="A5" s="55"/>
      <c r="I5" s="58"/>
    </row>
    <row r="6" spans="1:10" ht="27" customHeight="1">
      <c r="A6" s="59" t="s">
        <v>14</v>
      </c>
      <c r="B6" s="70" t="s">
        <v>44</v>
      </c>
      <c r="C6" s="71"/>
      <c r="D6" s="71"/>
      <c r="E6" s="71"/>
      <c r="F6" s="60"/>
      <c r="G6" s="71"/>
      <c r="H6" s="71"/>
      <c r="I6" s="97"/>
    </row>
    <row r="7" spans="1:10" ht="27" customHeight="1">
      <c r="A7" s="59" t="s">
        <v>27</v>
      </c>
      <c r="B7" s="95" t="s">
        <v>473</v>
      </c>
      <c r="C7" s="96"/>
      <c r="D7" s="71"/>
      <c r="E7" s="96"/>
      <c r="F7" s="61"/>
      <c r="G7" s="71"/>
      <c r="H7" s="71"/>
      <c r="I7" s="97"/>
    </row>
    <row r="8" spans="1:10" ht="27" customHeight="1">
      <c r="A8" s="59"/>
      <c r="B8" s="70" t="s">
        <v>476</v>
      </c>
      <c r="C8" s="71"/>
      <c r="D8" s="71"/>
      <c r="E8" s="71"/>
      <c r="F8" s="61"/>
      <c r="G8" s="71"/>
      <c r="H8" s="71"/>
      <c r="I8" s="97"/>
    </row>
    <row r="9" spans="1:10" ht="27" customHeight="1">
      <c r="A9" s="59"/>
      <c r="B9" s="70" t="s">
        <v>475</v>
      </c>
      <c r="C9" s="71"/>
      <c r="D9" s="71"/>
      <c r="E9" s="71"/>
      <c r="F9" s="61"/>
      <c r="G9" s="87"/>
      <c r="H9" s="71"/>
      <c r="I9" s="97"/>
    </row>
    <row r="10" spans="1:10" ht="27" customHeight="1">
      <c r="A10" s="59"/>
      <c r="B10" s="95"/>
      <c r="C10" s="71"/>
      <c r="D10" s="71"/>
      <c r="E10" s="71"/>
      <c r="F10" s="61"/>
      <c r="G10" s="87"/>
      <c r="H10" s="98"/>
      <c r="I10" s="99"/>
    </row>
    <row r="11" spans="1:10" ht="27" customHeight="1">
      <c r="A11" s="59"/>
      <c r="B11" s="70"/>
      <c r="C11" s="96"/>
      <c r="D11" s="71"/>
      <c r="E11" s="71"/>
      <c r="F11" s="61"/>
      <c r="G11" s="87"/>
      <c r="H11" s="98"/>
      <c r="I11" s="99"/>
    </row>
    <row r="12" spans="1:10" ht="27" customHeight="1">
      <c r="A12" s="59"/>
      <c r="B12" s="70"/>
      <c r="C12" s="71"/>
      <c r="D12" s="71"/>
      <c r="E12" s="71"/>
      <c r="F12" s="61"/>
      <c r="G12" s="87"/>
      <c r="H12" s="87"/>
      <c r="I12" s="90"/>
    </row>
    <row r="13" spans="1:10" ht="27" customHeight="1">
      <c r="A13" s="59"/>
      <c r="B13" s="70"/>
      <c r="C13" s="71"/>
      <c r="D13" s="71"/>
      <c r="E13" s="71"/>
      <c r="F13" s="61"/>
      <c r="G13" s="87"/>
      <c r="H13" s="87"/>
      <c r="I13" s="90"/>
    </row>
    <row r="14" spans="1:10" ht="27" customHeight="1">
      <c r="A14" s="59"/>
      <c r="B14" s="86"/>
      <c r="C14" s="87"/>
      <c r="D14" s="87"/>
      <c r="E14" s="87"/>
      <c r="F14" s="61"/>
      <c r="G14" s="87"/>
      <c r="H14" s="87"/>
      <c r="I14" s="90"/>
    </row>
    <row r="15" spans="1:10" ht="27" customHeight="1">
      <c r="A15" s="59"/>
      <c r="B15" s="70"/>
      <c r="C15" s="71"/>
      <c r="D15" s="71"/>
      <c r="E15" s="71"/>
      <c r="F15" s="61"/>
      <c r="G15" s="87"/>
      <c r="H15" s="87"/>
      <c r="I15" s="89"/>
    </row>
    <row r="16" spans="1:10" ht="27" customHeight="1" thickBot="1">
      <c r="A16" s="62"/>
      <c r="B16" s="63"/>
      <c r="C16" s="63"/>
      <c r="D16" s="63"/>
      <c r="E16" s="63"/>
      <c r="F16" s="63"/>
      <c r="G16" s="285" t="s">
        <v>502</v>
      </c>
      <c r="H16" s="286"/>
      <c r="I16" s="287"/>
    </row>
    <row r="17" ht="15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8" ht="30" customHeight="1"/>
    <row r="39" ht="30" customHeight="1"/>
    <row r="90" spans="10:11">
      <c r="K90" s="52">
        <v>0.4</v>
      </c>
    </row>
    <row r="92" spans="10:11">
      <c r="J92" s="52">
        <v>18800</v>
      </c>
      <c r="K92" s="52">
        <v>0.4</v>
      </c>
    </row>
    <row r="118" spans="10:11">
      <c r="K118" s="52">
        <v>0.6</v>
      </c>
    </row>
    <row r="120" spans="10:11">
      <c r="J120" s="52">
        <v>18800</v>
      </c>
      <c r="K120" s="52">
        <v>0.6</v>
      </c>
    </row>
  </sheetData>
  <mergeCells count="4">
    <mergeCell ref="G16:I16"/>
    <mergeCell ref="A2:B2"/>
    <mergeCell ref="A3:I3"/>
    <mergeCell ref="B4:E4"/>
  </mergeCells>
  <phoneticPr fontId="6"/>
  <printOptions horizontalCentered="1" verticalCentered="1" gridLinesSet="0"/>
  <pageMargins left="0.39370078740157483" right="0.39370078740157483" top="0.98425196850393704" bottom="0.39370078740157483" header="0.59055118110236227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indexed="43"/>
  </sheetPr>
  <dimension ref="A1:L69"/>
  <sheetViews>
    <sheetView showZeros="0" zoomScale="85" zoomScaleNormal="85" workbookViewId="0">
      <selection activeCell="J3" sqref="J3:N30"/>
    </sheetView>
  </sheetViews>
  <sheetFormatPr defaultColWidth="9" defaultRowHeight="13.5"/>
  <cols>
    <col min="1" max="1" width="6.25" style="8" customWidth="1"/>
    <col min="2" max="2" width="25.25" style="8" customWidth="1"/>
    <col min="3" max="3" width="26" style="8" customWidth="1"/>
    <col min="4" max="4" width="15.125" style="25" customWidth="1"/>
    <col min="5" max="5" width="6" style="16" customWidth="1"/>
    <col min="6" max="6" width="15.875" style="15" customWidth="1"/>
    <col min="7" max="7" width="20" style="83" customWidth="1"/>
    <col min="8" max="8" width="23.75" style="8" customWidth="1"/>
    <col min="9" max="9" width="9" style="10"/>
    <col min="10" max="10" width="12.75" style="10" bestFit="1" customWidth="1"/>
    <col min="11" max="11" width="15.75" style="10" customWidth="1"/>
    <col min="12" max="12" width="11.625" style="10" bestFit="1" customWidth="1"/>
    <col min="13" max="16384" width="9" style="10"/>
  </cols>
  <sheetData>
    <row r="1" spans="1:12" s="16" customFormat="1" ht="28.5" customHeight="1">
      <c r="A1" s="12" t="s">
        <v>1</v>
      </c>
      <c r="B1" s="12" t="s">
        <v>2</v>
      </c>
      <c r="C1" s="12" t="s">
        <v>3</v>
      </c>
      <c r="D1" s="13" t="s">
        <v>4</v>
      </c>
      <c r="E1" s="12" t="s">
        <v>5</v>
      </c>
      <c r="F1" s="14" t="s">
        <v>6</v>
      </c>
      <c r="G1" s="82" t="s">
        <v>7</v>
      </c>
      <c r="H1" s="12" t="s">
        <v>8</v>
      </c>
    </row>
    <row r="2" spans="1:12" s="16" customFormat="1" ht="14.25" customHeight="1">
      <c r="A2" s="26"/>
      <c r="B2" s="26"/>
      <c r="C2" s="26"/>
      <c r="D2" s="27"/>
      <c r="E2" s="26"/>
      <c r="F2" s="180"/>
      <c r="G2" s="181"/>
      <c r="H2" s="182"/>
    </row>
    <row r="3" spans="1:12" s="8" customFormat="1" ht="14.25" customHeight="1">
      <c r="A3" s="28">
        <v>0</v>
      </c>
      <c r="B3" s="20" t="str">
        <f>表!A3</f>
        <v>初狩保育所等電気・空調設備工事 予定価格内訳書</v>
      </c>
      <c r="C3" s="20"/>
      <c r="D3" s="29"/>
      <c r="E3" s="30"/>
      <c r="F3" s="183"/>
      <c r="G3" s="184">
        <f>ROUNDDOWN(D3*F3,0)</f>
        <v>0</v>
      </c>
      <c r="H3" s="185"/>
    </row>
    <row r="4" spans="1:12" s="8" customFormat="1" ht="14.25" customHeight="1">
      <c r="A4" s="64"/>
      <c r="B4" s="48"/>
      <c r="C4" s="48"/>
      <c r="D4" s="65"/>
      <c r="E4" s="66"/>
      <c r="F4" s="186"/>
      <c r="G4" s="187"/>
      <c r="H4" s="188"/>
    </row>
    <row r="5" spans="1:12" s="8" customFormat="1" ht="14.25" customHeight="1">
      <c r="A5" s="67" t="s">
        <v>15</v>
      </c>
      <c r="B5" s="48"/>
      <c r="C5" s="48"/>
      <c r="D5" s="65"/>
      <c r="E5" s="66"/>
      <c r="F5" s="186"/>
      <c r="G5" s="187"/>
      <c r="H5" s="188"/>
    </row>
    <row r="6" spans="1:12" s="32" customFormat="1" ht="14.25" customHeight="1">
      <c r="A6" s="33"/>
      <c r="B6" s="34"/>
      <c r="C6" s="31"/>
      <c r="D6" s="35"/>
      <c r="E6" s="36"/>
      <c r="F6" s="189"/>
      <c r="G6" s="190"/>
      <c r="H6" s="191"/>
      <c r="K6" s="8"/>
      <c r="L6" s="8"/>
    </row>
    <row r="7" spans="1:12" s="32" customFormat="1" ht="14.25" customHeight="1">
      <c r="A7" s="19" t="s">
        <v>17</v>
      </c>
      <c r="B7" s="40" t="s">
        <v>43</v>
      </c>
      <c r="C7" s="20"/>
      <c r="D7" s="29">
        <v>1</v>
      </c>
      <c r="E7" s="30" t="s">
        <v>9</v>
      </c>
      <c r="F7" s="183"/>
      <c r="G7" s="184">
        <f>Ⅲ!H35</f>
        <v>20749260</v>
      </c>
      <c r="H7" s="185"/>
      <c r="K7" s="8"/>
      <c r="L7" s="8"/>
    </row>
    <row r="8" spans="1:12" s="32" customFormat="1" ht="14.25" customHeight="1">
      <c r="A8" s="94"/>
      <c r="B8" s="137"/>
      <c r="C8" s="76"/>
      <c r="D8" s="92"/>
      <c r="E8" s="79"/>
      <c r="F8" s="192"/>
      <c r="G8" s="193"/>
      <c r="H8" s="194"/>
      <c r="K8" s="8"/>
      <c r="L8" s="8"/>
    </row>
    <row r="9" spans="1:12" s="32" customFormat="1" ht="14.25" customHeight="1">
      <c r="A9" s="19" t="s">
        <v>18</v>
      </c>
      <c r="B9" s="137" t="s">
        <v>474</v>
      </c>
      <c r="C9" s="20"/>
      <c r="D9" s="29">
        <v>1</v>
      </c>
      <c r="E9" s="30" t="s">
        <v>9</v>
      </c>
      <c r="F9" s="183"/>
      <c r="G9" s="184">
        <f>Ⅳ!G11</f>
        <v>21502999</v>
      </c>
      <c r="H9" s="185"/>
      <c r="K9" s="85"/>
      <c r="L9" s="8"/>
    </row>
    <row r="10" spans="1:12" s="32" customFormat="1" ht="14.25" customHeight="1">
      <c r="A10" s="75"/>
      <c r="B10" s="76"/>
      <c r="C10" s="76"/>
      <c r="D10" s="92"/>
      <c r="E10" s="79"/>
      <c r="F10" s="192"/>
      <c r="G10" s="193"/>
      <c r="H10" s="194"/>
      <c r="K10" s="8"/>
      <c r="L10" s="8"/>
    </row>
    <row r="11" spans="1:12" s="32" customFormat="1" ht="14.25" customHeight="1">
      <c r="A11" s="19"/>
      <c r="B11" s="40"/>
      <c r="C11" s="20"/>
      <c r="D11" s="29"/>
      <c r="E11" s="30"/>
      <c r="F11" s="183"/>
      <c r="G11" s="184"/>
      <c r="H11" s="185"/>
      <c r="K11" s="85"/>
      <c r="L11" s="8"/>
    </row>
    <row r="12" spans="1:12" s="32" customFormat="1" ht="14.25" customHeight="1">
      <c r="A12" s="43"/>
      <c r="B12" s="137"/>
      <c r="C12" s="48"/>
      <c r="D12" s="92"/>
      <c r="E12" s="79"/>
      <c r="F12" s="186"/>
      <c r="G12" s="193"/>
      <c r="H12" s="188"/>
      <c r="K12" s="8"/>
      <c r="L12" s="8"/>
    </row>
    <row r="13" spans="1:12" s="32" customFormat="1" ht="14.25" customHeight="1">
      <c r="A13" s="43"/>
      <c r="B13" s="137"/>
      <c r="C13" s="48"/>
      <c r="D13" s="29"/>
      <c r="E13" s="30"/>
      <c r="F13" s="186"/>
      <c r="G13" s="184"/>
      <c r="H13" s="188"/>
      <c r="K13" s="85"/>
      <c r="L13" s="8"/>
    </row>
    <row r="14" spans="1:12" s="8" customFormat="1" ht="14.25" customHeight="1">
      <c r="A14" s="23"/>
      <c r="B14" s="31"/>
      <c r="C14" s="31"/>
      <c r="D14" s="35"/>
      <c r="E14" s="36"/>
      <c r="F14" s="189"/>
      <c r="G14" s="190"/>
      <c r="H14" s="191"/>
    </row>
    <row r="15" spans="1:12" s="8" customFormat="1" ht="14.25" customHeight="1">
      <c r="A15" s="19"/>
      <c r="B15" s="37" t="s">
        <v>26</v>
      </c>
      <c r="C15" s="20"/>
      <c r="D15" s="29"/>
      <c r="E15" s="30"/>
      <c r="F15" s="183"/>
      <c r="G15" s="184">
        <f>SUM(G7,G9,G11,G13)</f>
        <v>42252259</v>
      </c>
      <c r="H15" s="185"/>
      <c r="J15" s="9"/>
      <c r="L15" s="9"/>
    </row>
    <row r="16" spans="1:12" s="8" customFormat="1" ht="14.25" customHeight="1">
      <c r="A16" s="75"/>
      <c r="B16" s="93"/>
      <c r="C16" s="76"/>
      <c r="D16" s="92"/>
      <c r="E16" s="79"/>
      <c r="F16" s="192"/>
      <c r="G16" s="193"/>
      <c r="H16" s="194"/>
      <c r="J16" s="9"/>
      <c r="L16" s="9"/>
    </row>
    <row r="17" spans="1:12" s="8" customFormat="1" ht="14.25" customHeight="1">
      <c r="A17" s="19"/>
      <c r="B17" s="37"/>
      <c r="C17" s="20"/>
      <c r="D17" s="29"/>
      <c r="E17" s="30"/>
      <c r="F17" s="183"/>
      <c r="G17" s="184"/>
      <c r="H17" s="185"/>
      <c r="J17" s="9"/>
      <c r="L17" s="9"/>
    </row>
    <row r="18" spans="1:12" s="8" customFormat="1" ht="14.25" customHeight="1">
      <c r="A18" s="43"/>
      <c r="B18" s="48"/>
      <c r="C18" s="48"/>
      <c r="D18" s="65"/>
      <c r="E18" s="66"/>
      <c r="F18" s="186"/>
      <c r="G18" s="187"/>
      <c r="H18" s="188"/>
    </row>
    <row r="19" spans="1:12" s="8" customFormat="1" ht="14.25" customHeight="1">
      <c r="A19" s="67" t="s">
        <v>16</v>
      </c>
      <c r="B19" s="48"/>
      <c r="C19" s="48"/>
      <c r="D19" s="65"/>
      <c r="E19" s="66"/>
      <c r="F19" s="186"/>
      <c r="G19" s="187"/>
      <c r="H19" s="188"/>
    </row>
    <row r="20" spans="1:12" s="8" customFormat="1" ht="14.25" customHeight="1">
      <c r="A20" s="23"/>
      <c r="B20" s="31"/>
      <c r="C20" s="31"/>
      <c r="D20" s="38"/>
      <c r="E20" s="39"/>
      <c r="F20" s="195"/>
      <c r="G20" s="190"/>
      <c r="H20" s="191"/>
    </row>
    <row r="21" spans="1:12" s="8" customFormat="1" ht="14.25" customHeight="1">
      <c r="A21" s="19" t="s">
        <v>17</v>
      </c>
      <c r="B21" s="20" t="s">
        <v>20</v>
      </c>
      <c r="C21" s="20"/>
      <c r="D21" s="29">
        <v>1</v>
      </c>
      <c r="E21" s="30" t="s">
        <v>10</v>
      </c>
      <c r="F21" s="183"/>
      <c r="G21" s="184" t="e">
        <f>SUM(共通費!G27)</f>
        <v>#REF!</v>
      </c>
      <c r="H21" s="185"/>
    </row>
    <row r="22" spans="1:12" s="8" customFormat="1" ht="14.25" customHeight="1">
      <c r="A22" s="23"/>
      <c r="B22" s="31"/>
      <c r="C22" s="31"/>
      <c r="D22" s="38"/>
      <c r="E22" s="39"/>
      <c r="F22" s="189"/>
      <c r="G22" s="190"/>
      <c r="H22" s="196" t="s">
        <v>32</v>
      </c>
    </row>
    <row r="23" spans="1:12" s="8" customFormat="1" ht="14.25" customHeight="1">
      <c r="A23" s="19" t="s">
        <v>18</v>
      </c>
      <c r="B23" s="4" t="s">
        <v>11</v>
      </c>
      <c r="C23" s="20"/>
      <c r="D23" s="29">
        <v>1</v>
      </c>
      <c r="E23" s="30" t="s">
        <v>0</v>
      </c>
      <c r="F23" s="183"/>
      <c r="G23" s="184" t="e">
        <f>SUM(#REF!)</f>
        <v>#REF!</v>
      </c>
      <c r="H23" s="197"/>
    </row>
    <row r="24" spans="1:12" ht="14.25" customHeight="1">
      <c r="A24" s="23"/>
      <c r="B24" s="31"/>
      <c r="C24" s="31"/>
      <c r="D24" s="38"/>
      <c r="E24" s="39"/>
      <c r="F24" s="189"/>
      <c r="G24" s="190"/>
      <c r="H24" s="196" t="s">
        <v>33</v>
      </c>
    </row>
    <row r="25" spans="1:12" ht="14.25" customHeight="1">
      <c r="A25" s="19" t="s">
        <v>19</v>
      </c>
      <c r="B25" s="20" t="s">
        <v>21</v>
      </c>
      <c r="C25" s="20"/>
      <c r="D25" s="29">
        <v>1</v>
      </c>
      <c r="E25" s="30" t="s">
        <v>0</v>
      </c>
      <c r="F25" s="183"/>
      <c r="G25" s="184" t="e">
        <f>SUM(#REF!)</f>
        <v>#REF!</v>
      </c>
      <c r="H25" s="197"/>
    </row>
    <row r="26" spans="1:12" ht="14.25" customHeight="1">
      <c r="A26" s="23"/>
      <c r="B26" s="31"/>
      <c r="C26" s="31"/>
      <c r="D26" s="35"/>
      <c r="E26" s="36"/>
      <c r="F26" s="189"/>
      <c r="G26" s="190"/>
      <c r="H26" s="191"/>
    </row>
    <row r="27" spans="1:12" ht="14.25" customHeight="1">
      <c r="A27" s="19"/>
      <c r="B27" s="37" t="s">
        <v>26</v>
      </c>
      <c r="C27" s="20"/>
      <c r="D27" s="29"/>
      <c r="E27" s="30"/>
      <c r="F27" s="183"/>
      <c r="G27" s="184" t="e">
        <f>SUM(G21,G23,G25)</f>
        <v>#REF!</v>
      </c>
      <c r="H27" s="185"/>
    </row>
    <row r="28" spans="1:12" ht="14.25" customHeight="1">
      <c r="A28" s="43"/>
      <c r="B28" s="69"/>
      <c r="C28" s="48"/>
      <c r="D28" s="65"/>
      <c r="E28" s="66"/>
      <c r="F28" s="186"/>
      <c r="G28" s="187"/>
      <c r="H28" s="188"/>
    </row>
    <row r="29" spans="1:12" ht="14.25" customHeight="1">
      <c r="A29" s="43"/>
      <c r="B29" s="69"/>
      <c r="C29" s="48"/>
      <c r="D29" s="65"/>
      <c r="E29" s="66"/>
      <c r="F29" s="186"/>
      <c r="G29" s="187"/>
      <c r="H29" s="188"/>
    </row>
    <row r="30" spans="1:12" ht="14.25" customHeight="1">
      <c r="A30" s="23"/>
      <c r="B30" s="31"/>
      <c r="C30" s="31"/>
      <c r="D30" s="35"/>
      <c r="E30" s="36"/>
      <c r="F30" s="189"/>
      <c r="G30" s="190"/>
      <c r="H30" s="191"/>
    </row>
    <row r="31" spans="1:12" ht="14.25" customHeight="1">
      <c r="A31" s="19"/>
      <c r="B31" s="19" t="s">
        <v>24</v>
      </c>
      <c r="C31" s="20"/>
      <c r="D31" s="29">
        <v>1</v>
      </c>
      <c r="E31" s="30" t="s">
        <v>0</v>
      </c>
      <c r="F31" s="183"/>
      <c r="G31" s="184" t="e">
        <f>SUM(G15+G27)</f>
        <v>#REF!</v>
      </c>
      <c r="H31" s="185"/>
    </row>
    <row r="32" spans="1:12" ht="14.25" customHeight="1">
      <c r="A32" s="75"/>
      <c r="B32" s="75"/>
      <c r="C32" s="76"/>
      <c r="D32" s="92"/>
      <c r="E32" s="79"/>
      <c r="F32" s="192"/>
      <c r="G32" s="193"/>
      <c r="H32" s="194"/>
    </row>
    <row r="33" spans="1:8" ht="14.25" customHeight="1">
      <c r="A33" s="19"/>
      <c r="B33" s="19"/>
      <c r="C33" s="20"/>
      <c r="D33" s="29"/>
      <c r="E33" s="30"/>
      <c r="F33" s="183"/>
      <c r="G33" s="184"/>
      <c r="H33" s="185"/>
    </row>
    <row r="34" spans="1:8" ht="14.25" customHeight="1">
      <c r="A34" s="23"/>
      <c r="B34" s="31"/>
      <c r="C34" s="31"/>
      <c r="D34" s="35"/>
      <c r="E34" s="36"/>
      <c r="F34" s="189"/>
      <c r="G34" s="190"/>
      <c r="H34" s="191"/>
    </row>
    <row r="35" spans="1:8" ht="14.25" customHeight="1">
      <c r="A35" s="19"/>
      <c r="B35" s="19" t="s">
        <v>36</v>
      </c>
      <c r="C35" s="20"/>
      <c r="D35" s="29">
        <v>1</v>
      </c>
      <c r="E35" s="30" t="s">
        <v>10</v>
      </c>
      <c r="F35" s="183">
        <f>F27+F31</f>
        <v>0</v>
      </c>
      <c r="G35" s="184" t="e">
        <f>G31*10%</f>
        <v>#REF!</v>
      </c>
      <c r="H35" s="185"/>
    </row>
    <row r="36" spans="1:8" ht="14.25" customHeight="1">
      <c r="A36" s="43"/>
      <c r="B36" s="67"/>
      <c r="C36" s="48"/>
      <c r="D36" s="65"/>
      <c r="E36" s="66"/>
      <c r="F36" s="186"/>
      <c r="G36" s="187"/>
      <c r="H36" s="188"/>
    </row>
    <row r="37" spans="1:8" ht="14.25" customHeight="1">
      <c r="A37" s="43"/>
      <c r="B37" s="67"/>
      <c r="C37" s="48"/>
      <c r="D37" s="65"/>
      <c r="E37" s="66"/>
      <c r="F37" s="186"/>
      <c r="G37" s="187"/>
      <c r="H37" s="188"/>
    </row>
    <row r="38" spans="1:8" ht="14.25" customHeight="1">
      <c r="A38" s="23"/>
      <c r="B38" s="31"/>
      <c r="C38" s="31"/>
      <c r="D38" s="38"/>
      <c r="E38" s="39"/>
      <c r="F38" s="195"/>
      <c r="G38" s="190"/>
      <c r="H38" s="191"/>
    </row>
    <row r="39" spans="1:8" ht="14.25" customHeight="1">
      <c r="A39" s="19"/>
      <c r="B39" s="37" t="s">
        <v>25</v>
      </c>
      <c r="C39" s="20"/>
      <c r="D39" s="29">
        <v>1</v>
      </c>
      <c r="E39" s="30" t="s">
        <v>9</v>
      </c>
      <c r="F39" s="198"/>
      <c r="G39" s="184" t="e">
        <f>SUM(G31,G35)</f>
        <v>#REF!</v>
      </c>
      <c r="H39" s="185"/>
    </row>
    <row r="40" spans="1:8" ht="14.25" customHeight="1">
      <c r="A40" s="75"/>
      <c r="B40" s="75"/>
      <c r="C40" s="76"/>
      <c r="D40" s="92"/>
      <c r="E40" s="79"/>
      <c r="F40" s="192"/>
      <c r="G40" s="193"/>
      <c r="H40" s="194"/>
    </row>
    <row r="41" spans="1:8" ht="14.25" customHeight="1">
      <c r="A41" s="19"/>
      <c r="B41" s="19"/>
      <c r="C41" s="20"/>
      <c r="D41" s="29"/>
      <c r="E41" s="30"/>
      <c r="F41" s="183"/>
      <c r="G41" s="184"/>
      <c r="H41" s="185"/>
    </row>
    <row r="42" spans="1:8" ht="14.25" customHeight="1">
      <c r="A42" s="75"/>
      <c r="B42" s="75"/>
      <c r="C42" s="76"/>
      <c r="D42" s="92"/>
      <c r="E42" s="79"/>
      <c r="F42" s="192"/>
      <c r="G42" s="193"/>
      <c r="H42" s="194"/>
    </row>
    <row r="43" spans="1:8" ht="14.25" customHeight="1">
      <c r="A43" s="19"/>
      <c r="B43" s="19"/>
      <c r="C43" s="20"/>
      <c r="D43" s="29"/>
      <c r="E43" s="30"/>
      <c r="F43" s="183"/>
      <c r="G43" s="184"/>
      <c r="H43" s="185"/>
    </row>
    <row r="44" spans="1:8" ht="14.25" customHeight="1">
      <c r="A44" s="75"/>
      <c r="B44" s="75"/>
      <c r="C44" s="76"/>
      <c r="D44" s="92"/>
      <c r="E44" s="79"/>
      <c r="F44" s="192"/>
      <c r="G44" s="193"/>
      <c r="H44" s="194"/>
    </row>
    <row r="45" spans="1:8" ht="14.25" customHeight="1">
      <c r="A45" s="19"/>
      <c r="B45" s="19"/>
      <c r="C45" s="20"/>
      <c r="D45" s="29"/>
      <c r="E45" s="30"/>
      <c r="F45" s="183"/>
      <c r="G45" s="184"/>
      <c r="H45" s="185"/>
    </row>
    <row r="46" spans="1:8" ht="14.25" customHeight="1">
      <c r="A46" s="75"/>
      <c r="B46" s="75"/>
      <c r="C46" s="76"/>
      <c r="D46" s="92"/>
      <c r="E46" s="79"/>
      <c r="F46" s="192"/>
      <c r="G46" s="193"/>
      <c r="H46" s="194"/>
    </row>
    <row r="47" spans="1:8" ht="14.25" customHeight="1">
      <c r="A47" s="19"/>
      <c r="B47" s="19"/>
      <c r="C47" s="20"/>
      <c r="D47" s="29"/>
      <c r="E47" s="30"/>
      <c r="F47" s="183"/>
      <c r="G47" s="184"/>
      <c r="H47" s="185"/>
    </row>
    <row r="48" spans="1:8" ht="14.25" customHeight="1">
      <c r="A48" s="75"/>
      <c r="B48" s="75"/>
      <c r="C48" s="76"/>
      <c r="D48" s="92"/>
      <c r="E48" s="79"/>
      <c r="F48" s="192"/>
      <c r="G48" s="193"/>
      <c r="H48" s="194"/>
    </row>
    <row r="49" spans="1:8" ht="14.25" customHeight="1">
      <c r="A49" s="19"/>
      <c r="B49" s="19"/>
      <c r="C49" s="20"/>
      <c r="D49" s="29"/>
      <c r="E49" s="30"/>
      <c r="F49" s="183"/>
      <c r="G49" s="184"/>
      <c r="H49" s="185"/>
    </row>
    <row r="50" spans="1:8" ht="14.25" customHeight="1">
      <c r="A50" s="75"/>
      <c r="B50" s="75"/>
      <c r="C50" s="76"/>
      <c r="D50" s="92"/>
      <c r="E50" s="79"/>
      <c r="F50" s="192"/>
      <c r="G50" s="193"/>
      <c r="H50" s="194"/>
    </row>
    <row r="51" spans="1:8" ht="14.25" customHeight="1">
      <c r="A51" s="19"/>
      <c r="B51" s="19"/>
      <c r="C51" s="20"/>
      <c r="D51" s="29"/>
      <c r="E51" s="30"/>
      <c r="F51" s="183"/>
      <c r="G51" s="184"/>
      <c r="H51" s="185"/>
    </row>
    <row r="52" spans="1:8" ht="14.25" customHeight="1">
      <c r="A52" s="75"/>
      <c r="B52" s="75"/>
      <c r="C52" s="76"/>
      <c r="D52" s="92"/>
      <c r="E52" s="79"/>
      <c r="F52" s="192"/>
      <c r="G52" s="193"/>
      <c r="H52" s="194"/>
    </row>
    <row r="53" spans="1:8" ht="14.25" customHeight="1">
      <c r="A53" s="19"/>
      <c r="B53" s="19"/>
      <c r="C53" s="20"/>
      <c r="D53" s="29"/>
      <c r="E53" s="30"/>
      <c r="F53" s="183"/>
      <c r="G53" s="184"/>
      <c r="H53" s="185"/>
    </row>
    <row r="54" spans="1:8" ht="14.25" customHeight="1">
      <c r="A54" s="75"/>
      <c r="B54" s="75"/>
      <c r="C54" s="76"/>
      <c r="D54" s="92"/>
      <c r="E54" s="79"/>
      <c r="F54" s="192"/>
      <c r="G54" s="193"/>
      <c r="H54" s="194"/>
    </row>
    <row r="55" spans="1:8" ht="14.25" customHeight="1">
      <c r="A55" s="19"/>
      <c r="B55" s="19"/>
      <c r="C55" s="20"/>
      <c r="D55" s="29"/>
      <c r="E55" s="30"/>
      <c r="F55" s="183"/>
      <c r="G55" s="184"/>
      <c r="H55" s="185"/>
    </row>
    <row r="56" spans="1:8" ht="14.25" customHeight="1">
      <c r="A56" s="75"/>
      <c r="B56" s="75"/>
      <c r="C56" s="76"/>
      <c r="D56" s="92"/>
      <c r="E56" s="79"/>
      <c r="F56" s="192"/>
      <c r="G56" s="193"/>
      <c r="H56" s="194"/>
    </row>
    <row r="57" spans="1:8" ht="14.25" customHeight="1">
      <c r="A57" s="19"/>
      <c r="B57" s="19"/>
      <c r="C57" s="20"/>
      <c r="D57" s="29"/>
      <c r="E57" s="30"/>
      <c r="F57" s="183"/>
      <c r="G57" s="184"/>
      <c r="H57" s="185"/>
    </row>
    <row r="58" spans="1:8" ht="14.25" customHeight="1">
      <c r="A58" s="75"/>
      <c r="B58" s="75"/>
      <c r="C58" s="76"/>
      <c r="D58" s="92"/>
      <c r="E58" s="79"/>
      <c r="F58" s="192"/>
      <c r="G58" s="193"/>
      <c r="H58" s="194"/>
    </row>
    <row r="59" spans="1:8" ht="14.25" customHeight="1">
      <c r="A59" s="19"/>
      <c r="B59" s="19"/>
      <c r="C59" s="20"/>
      <c r="D59" s="29"/>
      <c r="E59" s="30"/>
      <c r="F59" s="183"/>
      <c r="G59" s="184"/>
      <c r="H59" s="185"/>
    </row>
    <row r="60" spans="1:8" ht="14.25" customHeight="1">
      <c r="A60" s="75"/>
      <c r="B60" s="75"/>
      <c r="C60" s="76"/>
      <c r="D60" s="92"/>
      <c r="E60" s="79"/>
      <c r="F60" s="192"/>
      <c r="G60" s="193"/>
      <c r="H60" s="194"/>
    </row>
    <row r="61" spans="1:8" ht="14.25" customHeight="1">
      <c r="A61" s="19"/>
      <c r="B61" s="19"/>
      <c r="C61" s="20"/>
      <c r="D61" s="29"/>
      <c r="E61" s="30"/>
      <c r="F61" s="183"/>
      <c r="G61" s="184"/>
      <c r="H61" s="185"/>
    </row>
    <row r="62" spans="1:8" ht="14.25" customHeight="1">
      <c r="A62" s="75"/>
      <c r="B62" s="75"/>
      <c r="C62" s="76"/>
      <c r="D62" s="92"/>
      <c r="E62" s="79"/>
      <c r="F62" s="192"/>
      <c r="G62" s="193"/>
      <c r="H62" s="194"/>
    </row>
    <row r="63" spans="1:8" ht="14.25" customHeight="1">
      <c r="A63" s="19"/>
      <c r="B63" s="19"/>
      <c r="C63" s="20"/>
      <c r="D63" s="29"/>
      <c r="E63" s="30"/>
      <c r="F63" s="183"/>
      <c r="G63" s="184"/>
      <c r="H63" s="185"/>
    </row>
    <row r="64" spans="1:8" ht="14.25" customHeight="1">
      <c r="A64" s="43"/>
      <c r="B64" s="43"/>
      <c r="C64" s="48"/>
      <c r="D64" s="65"/>
      <c r="E64" s="66"/>
      <c r="F64" s="186"/>
      <c r="G64" s="187"/>
      <c r="H64" s="188"/>
    </row>
    <row r="65" spans="1:8" ht="14.25" customHeight="1">
      <c r="A65" s="43"/>
      <c r="B65" s="43"/>
      <c r="C65" s="48"/>
      <c r="D65" s="65"/>
      <c r="E65" s="66"/>
      <c r="F65" s="186"/>
      <c r="G65" s="187"/>
      <c r="H65" s="188"/>
    </row>
    <row r="66" spans="1:8" ht="14.25" customHeight="1">
      <c r="A66" s="75"/>
      <c r="B66" s="75"/>
      <c r="C66" s="76"/>
      <c r="D66" s="92"/>
      <c r="E66" s="79"/>
      <c r="F66" s="192"/>
      <c r="G66" s="193"/>
      <c r="H66" s="194"/>
    </row>
    <row r="67" spans="1:8" ht="14.25" customHeight="1">
      <c r="A67" s="19"/>
      <c r="B67" s="19"/>
      <c r="C67" s="20"/>
      <c r="D67" s="29"/>
      <c r="E67" s="30"/>
      <c r="F67" s="183"/>
      <c r="G67" s="184"/>
      <c r="H67" s="185"/>
    </row>
    <row r="68" spans="1:8" ht="14.25" customHeight="1">
      <c r="A68" s="75"/>
      <c r="B68" s="75"/>
      <c r="C68" s="76"/>
      <c r="D68" s="92"/>
      <c r="E68" s="79"/>
      <c r="F68" s="192"/>
      <c r="G68" s="193"/>
      <c r="H68" s="194"/>
    </row>
    <row r="69" spans="1:8" ht="14.25" customHeight="1">
      <c r="A69" s="19"/>
      <c r="B69" s="19"/>
      <c r="C69" s="20"/>
      <c r="D69" s="29"/>
      <c r="E69" s="30"/>
      <c r="F69" s="183"/>
      <c r="G69" s="184"/>
      <c r="H69" s="185"/>
    </row>
  </sheetData>
  <phoneticPr fontId="2"/>
  <printOptions horizontalCentered="1" verticalCentered="1"/>
  <pageMargins left="0.39370078740157483" right="0.39370078740157483" top="0.98425196850393704" bottom="0.39370078740157483" header="0.59055118110236227" footer="0"/>
  <pageSetup paperSize="9" orientation="landscape" useFirstPageNumber="1" r:id="rId1"/>
  <headerFooter alignWithMargins="0">
    <oddFooter>&amp;R№&amp;P</oddFooter>
  </headerFooter>
  <rowBreaks count="1" manualBreakCount="1">
    <brk id="3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9"/>
  <sheetViews>
    <sheetView showZeros="0" view="pageBreakPreview" topLeftCell="A235" zoomScale="115" zoomScaleNormal="100" zoomScaleSheetLayoutView="115" workbookViewId="0">
      <selection activeCell="G16" sqref="G16:I16"/>
    </sheetView>
  </sheetViews>
  <sheetFormatPr defaultColWidth="9" defaultRowHeight="14.25" customHeight="1"/>
  <cols>
    <col min="1" max="1" width="6.25" style="169" customWidth="1"/>
    <col min="2" max="2" width="25.25" style="170" customWidth="1"/>
    <col min="3" max="3" width="7.625" style="171" customWidth="1"/>
    <col min="4" max="4" width="19" style="172" customWidth="1"/>
    <col min="5" max="5" width="15.125" style="166" customWidth="1"/>
    <col min="6" max="6" width="6" style="173" customWidth="1"/>
    <col min="7" max="7" width="15.875" style="168" customWidth="1"/>
    <col min="8" max="8" width="20" style="168" customWidth="1"/>
    <col min="9" max="9" width="4.375" style="174" customWidth="1"/>
    <col min="10" max="10" width="10.75" style="174" customWidth="1"/>
    <col min="11" max="11" width="2.625" style="174" customWidth="1"/>
    <col min="12" max="12" width="6.125" style="146" customWidth="1"/>
    <col min="13" max="16384" width="9" style="146"/>
  </cols>
  <sheetData>
    <row r="1" spans="1:12" ht="28.5" customHeight="1">
      <c r="A1" s="106" t="s">
        <v>1</v>
      </c>
      <c r="B1" s="110" t="s">
        <v>272</v>
      </c>
      <c r="C1" s="109"/>
      <c r="D1" s="108" t="s">
        <v>271</v>
      </c>
      <c r="E1" s="107" t="s">
        <v>270</v>
      </c>
      <c r="F1" s="106" t="s">
        <v>5</v>
      </c>
      <c r="G1" s="105" t="s">
        <v>269</v>
      </c>
      <c r="H1" s="105" t="s">
        <v>268</v>
      </c>
      <c r="I1" s="104" t="s">
        <v>267</v>
      </c>
      <c r="J1" s="103"/>
      <c r="K1" s="103"/>
      <c r="L1" s="102"/>
    </row>
    <row r="2" spans="1:12" ht="14.25" customHeight="1">
      <c r="A2" s="147"/>
      <c r="B2" s="148"/>
      <c r="C2" s="149"/>
      <c r="D2" s="150"/>
      <c r="E2" s="151"/>
      <c r="F2" s="147"/>
      <c r="G2" s="199"/>
      <c r="H2" s="199"/>
      <c r="I2" s="200"/>
      <c r="J2" s="201"/>
      <c r="K2" s="201"/>
      <c r="L2" s="202"/>
    </row>
    <row r="3" spans="1:12" ht="14.25" customHeight="1">
      <c r="A3" s="68" t="s">
        <v>38</v>
      </c>
      <c r="B3" s="40" t="s">
        <v>39</v>
      </c>
      <c r="C3" s="155">
        <v>0</v>
      </c>
      <c r="D3" s="156">
        <v>0</v>
      </c>
      <c r="E3" s="157">
        <v>0</v>
      </c>
      <c r="F3" s="158">
        <v>0</v>
      </c>
      <c r="G3" s="203">
        <v>0</v>
      </c>
      <c r="H3" s="203">
        <v>0</v>
      </c>
      <c r="I3" s="204">
        <v>0</v>
      </c>
      <c r="J3" s="205">
        <v>0</v>
      </c>
      <c r="K3" s="205">
        <v>0</v>
      </c>
      <c r="L3" s="206">
        <v>0</v>
      </c>
    </row>
    <row r="4" spans="1:12" ht="14.25" customHeight="1">
      <c r="A4" s="147"/>
      <c r="B4" s="148"/>
      <c r="C4" s="149"/>
      <c r="D4" s="150"/>
      <c r="E4" s="151"/>
      <c r="F4" s="147"/>
      <c r="G4" s="199"/>
      <c r="H4" s="199"/>
      <c r="I4" s="200"/>
      <c r="J4" s="201"/>
      <c r="K4" s="201"/>
      <c r="L4" s="202"/>
    </row>
    <row r="5" spans="1:12" ht="14.25" customHeight="1">
      <c r="A5" s="158">
        <v>1</v>
      </c>
      <c r="B5" s="162" t="s">
        <v>265</v>
      </c>
      <c r="C5" s="155">
        <v>0</v>
      </c>
      <c r="D5" s="156">
        <v>0</v>
      </c>
      <c r="E5" s="157">
        <v>1</v>
      </c>
      <c r="F5" s="158" t="s">
        <v>9</v>
      </c>
      <c r="G5" s="203">
        <v>0</v>
      </c>
      <c r="H5" s="203">
        <f>+H137</f>
        <v>7173760</v>
      </c>
      <c r="I5" s="204">
        <v>0</v>
      </c>
      <c r="J5" s="205">
        <v>0</v>
      </c>
      <c r="K5" s="205">
        <v>0</v>
      </c>
      <c r="L5" s="206">
        <v>0</v>
      </c>
    </row>
    <row r="6" spans="1:12" ht="14.25" customHeight="1">
      <c r="A6" s="147"/>
      <c r="B6" s="148"/>
      <c r="C6" s="149"/>
      <c r="D6" s="150"/>
      <c r="E6" s="151"/>
      <c r="F6" s="147"/>
      <c r="G6" s="199"/>
      <c r="H6" s="199"/>
      <c r="I6" s="200"/>
      <c r="J6" s="201"/>
      <c r="K6" s="201"/>
      <c r="L6" s="202"/>
    </row>
    <row r="7" spans="1:12" ht="14.25" customHeight="1">
      <c r="A7" s="158">
        <v>2</v>
      </c>
      <c r="B7" s="162" t="s">
        <v>226</v>
      </c>
      <c r="C7" s="155">
        <v>0</v>
      </c>
      <c r="D7" s="156">
        <v>0</v>
      </c>
      <c r="E7" s="157">
        <v>1</v>
      </c>
      <c r="F7" s="158" t="s">
        <v>9</v>
      </c>
      <c r="G7" s="203">
        <v>0</v>
      </c>
      <c r="H7" s="203">
        <f>+H239</f>
        <v>3994280</v>
      </c>
      <c r="I7" s="204">
        <v>0</v>
      </c>
      <c r="J7" s="205">
        <v>0</v>
      </c>
      <c r="K7" s="205">
        <v>0</v>
      </c>
      <c r="L7" s="206">
        <v>0</v>
      </c>
    </row>
    <row r="8" spans="1:12" ht="14.25" customHeight="1">
      <c r="A8" s="147"/>
      <c r="B8" s="148"/>
      <c r="C8" s="149"/>
      <c r="D8" s="150"/>
      <c r="E8" s="151"/>
      <c r="F8" s="147"/>
      <c r="G8" s="199"/>
      <c r="H8" s="199"/>
      <c r="I8" s="200"/>
      <c r="J8" s="201"/>
      <c r="K8" s="201"/>
      <c r="L8" s="202"/>
    </row>
    <row r="9" spans="1:12" ht="14.25" customHeight="1">
      <c r="A9" s="158">
        <v>3</v>
      </c>
      <c r="B9" s="162" t="s">
        <v>181</v>
      </c>
      <c r="C9" s="155">
        <v>0</v>
      </c>
      <c r="D9" s="156">
        <v>0</v>
      </c>
      <c r="E9" s="157">
        <v>1</v>
      </c>
      <c r="F9" s="158" t="s">
        <v>9</v>
      </c>
      <c r="G9" s="203">
        <v>0</v>
      </c>
      <c r="H9" s="203">
        <f>+H307</f>
        <v>5198290</v>
      </c>
      <c r="I9" s="204">
        <v>0</v>
      </c>
      <c r="J9" s="205">
        <v>0</v>
      </c>
      <c r="K9" s="205">
        <v>0</v>
      </c>
      <c r="L9" s="206">
        <v>0</v>
      </c>
    </row>
    <row r="10" spans="1:12" ht="14.25" customHeight="1">
      <c r="A10" s="147"/>
      <c r="B10" s="148"/>
      <c r="C10" s="149"/>
      <c r="D10" s="150"/>
      <c r="E10" s="151"/>
      <c r="F10" s="147"/>
      <c r="G10" s="199"/>
      <c r="H10" s="199"/>
      <c r="I10" s="200"/>
      <c r="J10" s="201"/>
      <c r="K10" s="201"/>
      <c r="L10" s="202"/>
    </row>
    <row r="11" spans="1:12" ht="14.25" customHeight="1">
      <c r="A11" s="158">
        <v>4</v>
      </c>
      <c r="B11" s="162" t="s">
        <v>157</v>
      </c>
      <c r="C11" s="155">
        <v>0</v>
      </c>
      <c r="D11" s="156">
        <v>0</v>
      </c>
      <c r="E11" s="157">
        <v>1</v>
      </c>
      <c r="F11" s="158" t="s">
        <v>9</v>
      </c>
      <c r="G11" s="203">
        <v>0</v>
      </c>
      <c r="H11" s="203">
        <f>+H341</f>
        <v>1631240</v>
      </c>
      <c r="I11" s="204">
        <v>0</v>
      </c>
      <c r="J11" s="205">
        <v>0</v>
      </c>
      <c r="K11" s="205">
        <v>0</v>
      </c>
      <c r="L11" s="206">
        <v>0</v>
      </c>
    </row>
    <row r="12" spans="1:12" ht="14.25" customHeight="1">
      <c r="A12" s="147"/>
      <c r="B12" s="148"/>
      <c r="C12" s="149"/>
      <c r="D12" s="150"/>
      <c r="E12" s="151"/>
      <c r="F12" s="147"/>
      <c r="G12" s="199"/>
      <c r="H12" s="199"/>
      <c r="I12" s="200"/>
      <c r="J12" s="201"/>
      <c r="K12" s="201"/>
      <c r="L12" s="202"/>
    </row>
    <row r="13" spans="1:12" ht="14.25" customHeight="1">
      <c r="A13" s="158">
        <v>5</v>
      </c>
      <c r="B13" s="162" t="s">
        <v>138</v>
      </c>
      <c r="C13" s="155">
        <v>0</v>
      </c>
      <c r="D13" s="156">
        <v>0</v>
      </c>
      <c r="E13" s="157">
        <v>1</v>
      </c>
      <c r="F13" s="158" t="s">
        <v>9</v>
      </c>
      <c r="G13" s="203">
        <v>0</v>
      </c>
      <c r="H13" s="203">
        <f>+H375</f>
        <v>189580</v>
      </c>
      <c r="I13" s="204">
        <v>0</v>
      </c>
      <c r="J13" s="205">
        <v>0</v>
      </c>
      <c r="K13" s="205">
        <v>0</v>
      </c>
      <c r="L13" s="206">
        <v>0</v>
      </c>
    </row>
    <row r="14" spans="1:12" ht="14.25" customHeight="1">
      <c r="A14" s="147"/>
      <c r="B14" s="148"/>
      <c r="C14" s="149"/>
      <c r="D14" s="150"/>
      <c r="E14" s="151"/>
      <c r="F14" s="147"/>
      <c r="G14" s="199"/>
      <c r="H14" s="199"/>
      <c r="I14" s="200"/>
      <c r="J14" s="201"/>
      <c r="K14" s="201"/>
      <c r="L14" s="202"/>
    </row>
    <row r="15" spans="1:12" ht="14.25" customHeight="1">
      <c r="A15" s="158">
        <v>6</v>
      </c>
      <c r="B15" s="162" t="s">
        <v>129</v>
      </c>
      <c r="C15" s="155">
        <v>0</v>
      </c>
      <c r="D15" s="156">
        <v>0</v>
      </c>
      <c r="E15" s="157">
        <v>1</v>
      </c>
      <c r="F15" s="158" t="s">
        <v>9</v>
      </c>
      <c r="G15" s="203">
        <v>0</v>
      </c>
      <c r="H15" s="203">
        <f>+H409</f>
        <v>535520</v>
      </c>
      <c r="I15" s="204">
        <v>0</v>
      </c>
      <c r="J15" s="205">
        <v>0</v>
      </c>
      <c r="K15" s="205">
        <v>0</v>
      </c>
      <c r="L15" s="206">
        <v>0</v>
      </c>
    </row>
    <row r="16" spans="1:12" ht="14.25" customHeight="1">
      <c r="A16" s="147"/>
      <c r="B16" s="148"/>
      <c r="C16" s="149"/>
      <c r="D16" s="150"/>
      <c r="E16" s="151"/>
      <c r="F16" s="147"/>
      <c r="G16" s="199"/>
      <c r="H16" s="199"/>
      <c r="I16" s="200"/>
      <c r="J16" s="201"/>
      <c r="K16" s="201"/>
      <c r="L16" s="202"/>
    </row>
    <row r="17" spans="1:12" ht="14.25" customHeight="1">
      <c r="A17" s="158">
        <v>7</v>
      </c>
      <c r="B17" s="162" t="s">
        <v>111</v>
      </c>
      <c r="C17" s="155">
        <v>0</v>
      </c>
      <c r="D17" s="156">
        <v>0</v>
      </c>
      <c r="E17" s="157">
        <v>1</v>
      </c>
      <c r="F17" s="158" t="s">
        <v>9</v>
      </c>
      <c r="G17" s="203">
        <v>0</v>
      </c>
      <c r="H17" s="203">
        <f>+H443</f>
        <v>132970</v>
      </c>
      <c r="I17" s="204">
        <v>0</v>
      </c>
      <c r="J17" s="205">
        <v>0</v>
      </c>
      <c r="K17" s="205">
        <v>0</v>
      </c>
      <c r="L17" s="206">
        <v>0</v>
      </c>
    </row>
    <row r="18" spans="1:12" ht="14.25" customHeight="1">
      <c r="A18" s="147"/>
      <c r="B18" s="148"/>
      <c r="C18" s="149"/>
      <c r="D18" s="150"/>
      <c r="E18" s="151"/>
      <c r="F18" s="147"/>
      <c r="G18" s="199"/>
      <c r="H18" s="199"/>
      <c r="I18" s="200"/>
      <c r="J18" s="201"/>
      <c r="K18" s="201"/>
      <c r="L18" s="202"/>
    </row>
    <row r="19" spans="1:12" ht="14.25" customHeight="1">
      <c r="A19" s="158">
        <v>8</v>
      </c>
      <c r="B19" s="162" t="s">
        <v>100</v>
      </c>
      <c r="C19" s="155">
        <v>0</v>
      </c>
      <c r="D19" s="156">
        <v>0</v>
      </c>
      <c r="E19" s="157">
        <v>1</v>
      </c>
      <c r="F19" s="158" t="s">
        <v>9</v>
      </c>
      <c r="G19" s="203">
        <v>0</v>
      </c>
      <c r="H19" s="203">
        <f>+H477</f>
        <v>281580</v>
      </c>
      <c r="I19" s="204">
        <v>0</v>
      </c>
      <c r="J19" s="205">
        <v>0</v>
      </c>
      <c r="K19" s="205">
        <v>0</v>
      </c>
      <c r="L19" s="206">
        <v>0</v>
      </c>
    </row>
    <row r="20" spans="1:12" ht="14.25" customHeight="1">
      <c r="A20" s="147"/>
      <c r="B20" s="148"/>
      <c r="C20" s="149"/>
      <c r="D20" s="150"/>
      <c r="E20" s="151"/>
      <c r="F20" s="147"/>
      <c r="G20" s="199"/>
      <c r="H20" s="199"/>
      <c r="I20" s="200"/>
      <c r="J20" s="201"/>
      <c r="K20" s="201"/>
      <c r="L20" s="202"/>
    </row>
    <row r="21" spans="1:12" ht="14.25" customHeight="1">
      <c r="A21" s="158">
        <v>9</v>
      </c>
      <c r="B21" s="162" t="s">
        <v>88</v>
      </c>
      <c r="C21" s="155">
        <v>0</v>
      </c>
      <c r="D21" s="156">
        <v>0</v>
      </c>
      <c r="E21" s="157">
        <v>1</v>
      </c>
      <c r="F21" s="158" t="s">
        <v>9</v>
      </c>
      <c r="G21" s="203">
        <v>0</v>
      </c>
      <c r="H21" s="203">
        <f>+H511</f>
        <v>396580</v>
      </c>
      <c r="I21" s="204">
        <v>0</v>
      </c>
      <c r="J21" s="205">
        <v>0</v>
      </c>
      <c r="K21" s="205">
        <v>0</v>
      </c>
      <c r="L21" s="206">
        <v>0</v>
      </c>
    </row>
    <row r="22" spans="1:12" ht="14.25" customHeight="1">
      <c r="A22" s="147"/>
      <c r="B22" s="148"/>
      <c r="C22" s="149"/>
      <c r="D22" s="150"/>
      <c r="E22" s="151"/>
      <c r="F22" s="147"/>
      <c r="G22" s="199"/>
      <c r="H22" s="199"/>
      <c r="I22" s="200"/>
      <c r="J22" s="201"/>
      <c r="K22" s="201"/>
      <c r="L22" s="202"/>
    </row>
    <row r="23" spans="1:12" ht="14.25" customHeight="1">
      <c r="A23" s="158">
        <v>10</v>
      </c>
      <c r="B23" s="162" t="s">
        <v>71</v>
      </c>
      <c r="C23" s="155">
        <v>0</v>
      </c>
      <c r="D23" s="156">
        <v>0</v>
      </c>
      <c r="E23" s="157">
        <v>1</v>
      </c>
      <c r="F23" s="158" t="s">
        <v>9</v>
      </c>
      <c r="G23" s="203">
        <v>0</v>
      </c>
      <c r="H23" s="203">
        <f>+H545</f>
        <v>1215460</v>
      </c>
      <c r="I23" s="204">
        <v>0</v>
      </c>
      <c r="J23" s="205">
        <v>0</v>
      </c>
      <c r="K23" s="205">
        <v>0</v>
      </c>
      <c r="L23" s="206">
        <v>0</v>
      </c>
    </row>
    <row r="24" spans="1:12" ht="14.25" customHeight="1">
      <c r="A24" s="147"/>
      <c r="B24" s="148"/>
      <c r="C24" s="149"/>
      <c r="D24" s="150"/>
      <c r="E24" s="151"/>
      <c r="F24" s="147"/>
      <c r="G24" s="199"/>
      <c r="H24" s="199"/>
      <c r="I24" s="200"/>
      <c r="J24" s="201"/>
      <c r="K24" s="201"/>
      <c r="L24" s="202"/>
    </row>
    <row r="25" spans="1:12" ht="14.25" customHeight="1">
      <c r="A25" s="158">
        <v>0</v>
      </c>
      <c r="B25" s="162">
        <v>0</v>
      </c>
      <c r="C25" s="155">
        <v>0</v>
      </c>
      <c r="D25" s="156">
        <v>0</v>
      </c>
      <c r="E25" s="157">
        <v>0</v>
      </c>
      <c r="F25" s="158">
        <v>0</v>
      </c>
      <c r="G25" s="203">
        <v>0</v>
      </c>
      <c r="H25" s="203">
        <v>0</v>
      </c>
      <c r="I25" s="204">
        <v>0</v>
      </c>
      <c r="J25" s="205">
        <v>0</v>
      </c>
      <c r="K25" s="205">
        <v>0</v>
      </c>
      <c r="L25" s="206">
        <v>0</v>
      </c>
    </row>
    <row r="26" spans="1:12" ht="14.25" customHeight="1">
      <c r="A26" s="147"/>
      <c r="B26" s="148"/>
      <c r="C26" s="149"/>
      <c r="D26" s="150"/>
      <c r="E26" s="151"/>
      <c r="F26" s="147"/>
      <c r="G26" s="199"/>
      <c r="H26" s="199"/>
      <c r="I26" s="200"/>
      <c r="J26" s="201"/>
      <c r="K26" s="201"/>
      <c r="L26" s="202"/>
    </row>
    <row r="27" spans="1:12" ht="14.25" customHeight="1">
      <c r="A27" s="158">
        <v>0</v>
      </c>
      <c r="B27" s="162">
        <v>0</v>
      </c>
      <c r="C27" s="155">
        <v>0</v>
      </c>
      <c r="D27" s="156">
        <v>0</v>
      </c>
      <c r="E27" s="157">
        <v>0</v>
      </c>
      <c r="F27" s="158">
        <v>0</v>
      </c>
      <c r="G27" s="203">
        <v>0</v>
      </c>
      <c r="H27" s="203">
        <v>0</v>
      </c>
      <c r="I27" s="204">
        <v>0</v>
      </c>
      <c r="J27" s="205">
        <v>0</v>
      </c>
      <c r="K27" s="205">
        <v>0</v>
      </c>
      <c r="L27" s="206">
        <v>0</v>
      </c>
    </row>
    <row r="28" spans="1:12" ht="14.25" customHeight="1">
      <c r="A28" s="147"/>
      <c r="B28" s="148"/>
      <c r="C28" s="149"/>
      <c r="D28" s="150"/>
      <c r="E28" s="151"/>
      <c r="F28" s="147"/>
      <c r="G28" s="199"/>
      <c r="H28" s="199"/>
      <c r="I28" s="200"/>
      <c r="J28" s="201"/>
      <c r="K28" s="201"/>
      <c r="L28" s="202"/>
    </row>
    <row r="29" spans="1:12" ht="14.25" customHeight="1">
      <c r="A29" s="158">
        <v>0</v>
      </c>
      <c r="B29" s="162">
        <v>0</v>
      </c>
      <c r="C29" s="155">
        <v>0</v>
      </c>
      <c r="D29" s="156">
        <v>0</v>
      </c>
      <c r="E29" s="157">
        <v>0</v>
      </c>
      <c r="F29" s="158">
        <v>0</v>
      </c>
      <c r="G29" s="203">
        <v>0</v>
      </c>
      <c r="H29" s="203">
        <v>0</v>
      </c>
      <c r="I29" s="204">
        <v>0</v>
      </c>
      <c r="J29" s="205">
        <v>0</v>
      </c>
      <c r="K29" s="205">
        <v>0</v>
      </c>
      <c r="L29" s="206">
        <v>0</v>
      </c>
    </row>
    <row r="30" spans="1:12" ht="14.25" customHeight="1">
      <c r="A30" s="147"/>
      <c r="B30" s="148"/>
      <c r="C30" s="149"/>
      <c r="D30" s="150"/>
      <c r="E30" s="151"/>
      <c r="F30" s="147"/>
      <c r="G30" s="199"/>
      <c r="H30" s="199"/>
      <c r="I30" s="200"/>
      <c r="J30" s="201"/>
      <c r="K30" s="201"/>
      <c r="L30" s="202"/>
    </row>
    <row r="31" spans="1:12" ht="14.25" customHeight="1">
      <c r="A31" s="158">
        <v>0</v>
      </c>
      <c r="B31" s="162">
        <v>0</v>
      </c>
      <c r="C31" s="155">
        <v>0</v>
      </c>
      <c r="D31" s="156">
        <v>0</v>
      </c>
      <c r="E31" s="157">
        <v>0</v>
      </c>
      <c r="F31" s="158">
        <v>0</v>
      </c>
      <c r="G31" s="203">
        <v>0</v>
      </c>
      <c r="H31" s="203">
        <v>0</v>
      </c>
      <c r="I31" s="204">
        <v>0</v>
      </c>
      <c r="J31" s="205">
        <v>0</v>
      </c>
      <c r="K31" s="205">
        <v>0</v>
      </c>
      <c r="L31" s="206">
        <v>0</v>
      </c>
    </row>
    <row r="32" spans="1:12" ht="14.25" customHeight="1">
      <c r="A32" s="147"/>
      <c r="B32" s="148"/>
      <c r="C32" s="149"/>
      <c r="D32" s="150"/>
      <c r="E32" s="151"/>
      <c r="F32" s="147"/>
      <c r="G32" s="199"/>
      <c r="H32" s="199"/>
      <c r="I32" s="200"/>
      <c r="J32" s="201"/>
      <c r="K32" s="201"/>
      <c r="L32" s="202"/>
    </row>
    <row r="33" spans="1:12" ht="14.25" customHeight="1">
      <c r="A33" s="158">
        <v>0</v>
      </c>
      <c r="B33" s="162">
        <v>0</v>
      </c>
      <c r="C33" s="155">
        <v>0</v>
      </c>
      <c r="D33" s="156">
        <v>0</v>
      </c>
      <c r="E33" s="157">
        <v>0</v>
      </c>
      <c r="F33" s="158">
        <v>0</v>
      </c>
      <c r="G33" s="203">
        <v>0</v>
      </c>
      <c r="H33" s="203">
        <v>0</v>
      </c>
      <c r="I33" s="204">
        <v>0</v>
      </c>
      <c r="J33" s="205">
        <v>0</v>
      </c>
      <c r="K33" s="205">
        <v>0</v>
      </c>
      <c r="L33" s="206">
        <v>0</v>
      </c>
    </row>
    <row r="34" spans="1:12" ht="14.25" customHeight="1">
      <c r="A34" s="147"/>
      <c r="B34" s="148"/>
      <c r="C34" s="149"/>
      <c r="D34" s="150"/>
      <c r="E34" s="151"/>
      <c r="F34" s="147"/>
      <c r="G34" s="199"/>
      <c r="H34" s="199"/>
      <c r="I34" s="200"/>
      <c r="J34" s="201"/>
      <c r="K34" s="201"/>
      <c r="L34" s="202"/>
    </row>
    <row r="35" spans="1:12" ht="14.25" customHeight="1">
      <c r="A35" s="158">
        <v>0</v>
      </c>
      <c r="B35" s="162" t="s">
        <v>266</v>
      </c>
      <c r="C35" s="155">
        <v>0</v>
      </c>
      <c r="D35" s="156">
        <v>0</v>
      </c>
      <c r="E35" s="157">
        <v>0</v>
      </c>
      <c r="F35" s="158">
        <v>0</v>
      </c>
      <c r="G35" s="203">
        <v>0</v>
      </c>
      <c r="H35" s="203">
        <f>SUM(H4:H33)</f>
        <v>20749260</v>
      </c>
      <c r="I35" s="204">
        <v>0</v>
      </c>
      <c r="J35" s="205">
        <v>0</v>
      </c>
      <c r="K35" s="205">
        <v>0</v>
      </c>
      <c r="L35" s="206">
        <v>0</v>
      </c>
    </row>
    <row r="36" spans="1:12" ht="14.25" customHeight="1">
      <c r="A36" s="147"/>
      <c r="B36" s="163"/>
      <c r="C36" s="164"/>
      <c r="D36" s="165"/>
      <c r="F36" s="167"/>
      <c r="G36" s="207"/>
      <c r="H36" s="207"/>
      <c r="I36" s="208"/>
      <c r="J36" s="209"/>
      <c r="K36" s="209"/>
      <c r="L36" s="210"/>
    </row>
    <row r="37" spans="1:12" ht="14.25" customHeight="1">
      <c r="A37" s="158">
        <v>1</v>
      </c>
      <c r="B37" s="162" t="s">
        <v>265</v>
      </c>
      <c r="C37" s="155">
        <v>0</v>
      </c>
      <c r="D37" s="156">
        <v>0</v>
      </c>
      <c r="E37" s="157">
        <v>0</v>
      </c>
      <c r="F37" s="158">
        <v>0</v>
      </c>
      <c r="G37" s="203">
        <v>0</v>
      </c>
      <c r="H37" s="203">
        <v>0</v>
      </c>
      <c r="I37" s="204">
        <v>0</v>
      </c>
      <c r="J37" s="205">
        <v>0</v>
      </c>
      <c r="K37" s="205">
        <v>0</v>
      </c>
      <c r="L37" s="206">
        <v>0</v>
      </c>
    </row>
    <row r="38" spans="1:12" ht="14.25" customHeight="1">
      <c r="A38" s="147"/>
      <c r="B38" s="163"/>
      <c r="C38" s="164"/>
      <c r="D38" s="165"/>
      <c r="F38" s="167"/>
      <c r="G38" s="207"/>
      <c r="H38" s="207"/>
      <c r="I38" s="208"/>
      <c r="J38" s="209"/>
      <c r="K38" s="209"/>
      <c r="L38" s="210"/>
    </row>
    <row r="39" spans="1:12" ht="14.25" customHeight="1">
      <c r="A39" s="158">
        <v>0</v>
      </c>
      <c r="B39" s="162" t="s">
        <v>156</v>
      </c>
      <c r="C39" s="155" t="s">
        <v>97</v>
      </c>
      <c r="D39" s="156" t="s">
        <v>155</v>
      </c>
      <c r="E39" s="157">
        <v>56</v>
      </c>
      <c r="F39" s="158" t="s">
        <v>65</v>
      </c>
      <c r="G39" s="203">
        <v>640</v>
      </c>
      <c r="H39" s="203">
        <f>+E39*G39</f>
        <v>35840</v>
      </c>
      <c r="I39" s="204">
        <v>0</v>
      </c>
      <c r="J39" s="205" t="s">
        <v>403</v>
      </c>
      <c r="K39" s="205">
        <v>0</v>
      </c>
      <c r="L39" s="206">
        <v>0</v>
      </c>
    </row>
    <row r="40" spans="1:12" ht="14.25" customHeight="1">
      <c r="A40" s="147"/>
      <c r="B40" s="163"/>
      <c r="C40" s="164"/>
      <c r="D40" s="165"/>
      <c r="F40" s="167"/>
      <c r="G40" s="207"/>
      <c r="H40" s="207"/>
      <c r="I40" s="208"/>
      <c r="J40" s="209"/>
      <c r="K40" s="209"/>
      <c r="L40" s="210"/>
    </row>
    <row r="41" spans="1:12" ht="14.25" customHeight="1">
      <c r="A41" s="158">
        <v>0</v>
      </c>
      <c r="B41" s="162" t="s">
        <v>156</v>
      </c>
      <c r="C41" s="155" t="s">
        <v>97</v>
      </c>
      <c r="D41" s="156" t="s">
        <v>264</v>
      </c>
      <c r="E41" s="157">
        <v>80</v>
      </c>
      <c r="F41" s="158" t="s">
        <v>65</v>
      </c>
      <c r="G41" s="203">
        <v>780</v>
      </c>
      <c r="H41" s="203">
        <f t="shared" ref="H41" si="0">+E41*G41</f>
        <v>62400</v>
      </c>
      <c r="I41" s="204">
        <v>0</v>
      </c>
      <c r="J41" s="205" t="s">
        <v>403</v>
      </c>
      <c r="K41" s="205">
        <v>0</v>
      </c>
      <c r="L41" s="206">
        <v>0</v>
      </c>
    </row>
    <row r="42" spans="1:12" ht="14.25" customHeight="1">
      <c r="A42" s="147"/>
      <c r="B42" s="163"/>
      <c r="C42" s="164"/>
      <c r="D42" s="165"/>
      <c r="F42" s="167"/>
      <c r="G42" s="207"/>
      <c r="H42" s="207"/>
      <c r="I42" s="208"/>
      <c r="J42" s="209"/>
      <c r="K42" s="209"/>
      <c r="L42" s="210"/>
    </row>
    <row r="43" spans="1:12" ht="14.25" customHeight="1">
      <c r="A43" s="158">
        <v>0</v>
      </c>
      <c r="B43" s="162" t="s">
        <v>156</v>
      </c>
      <c r="C43" s="155" t="s">
        <v>97</v>
      </c>
      <c r="D43" s="156" t="s">
        <v>263</v>
      </c>
      <c r="E43" s="157">
        <v>51</v>
      </c>
      <c r="F43" s="158" t="s">
        <v>65</v>
      </c>
      <c r="G43" s="203">
        <v>1090</v>
      </c>
      <c r="H43" s="203">
        <f t="shared" ref="H43" si="1">+E43*G43</f>
        <v>55590</v>
      </c>
      <c r="I43" s="204">
        <v>0</v>
      </c>
      <c r="J43" s="205" t="s">
        <v>403</v>
      </c>
      <c r="K43" s="205">
        <v>0</v>
      </c>
      <c r="L43" s="206">
        <v>0</v>
      </c>
    </row>
    <row r="44" spans="1:12" ht="14.25" customHeight="1">
      <c r="A44" s="147"/>
      <c r="B44" s="163"/>
      <c r="C44" s="164"/>
      <c r="D44" s="165"/>
      <c r="F44" s="167"/>
      <c r="G44" s="207"/>
      <c r="H44" s="207"/>
      <c r="I44" s="208"/>
      <c r="J44" s="209"/>
      <c r="K44" s="209"/>
      <c r="L44" s="210"/>
    </row>
    <row r="45" spans="1:12" ht="14.25" customHeight="1">
      <c r="A45" s="158">
        <v>0</v>
      </c>
      <c r="B45" s="162" t="s">
        <v>156</v>
      </c>
      <c r="C45" s="155" t="s">
        <v>219</v>
      </c>
      <c r="D45" s="156" t="s">
        <v>263</v>
      </c>
      <c r="E45" s="157">
        <v>22</v>
      </c>
      <c r="F45" s="158" t="s">
        <v>65</v>
      </c>
      <c r="G45" s="203">
        <v>900</v>
      </c>
      <c r="H45" s="203">
        <f t="shared" ref="H45" si="2">+E45*G45</f>
        <v>19800</v>
      </c>
      <c r="I45" s="204">
        <v>0</v>
      </c>
      <c r="J45" s="205" t="s">
        <v>403</v>
      </c>
      <c r="K45" s="205">
        <v>0</v>
      </c>
      <c r="L45" s="206">
        <v>0</v>
      </c>
    </row>
    <row r="46" spans="1:12" ht="14.25" customHeight="1">
      <c r="A46" s="147"/>
      <c r="B46" s="163"/>
      <c r="C46" s="164"/>
      <c r="D46" s="165"/>
      <c r="F46" s="167"/>
      <c r="G46" s="207"/>
      <c r="H46" s="207"/>
      <c r="I46" s="208"/>
      <c r="J46" s="209"/>
      <c r="K46" s="209"/>
      <c r="L46" s="210"/>
    </row>
    <row r="47" spans="1:12" ht="14.25" customHeight="1">
      <c r="A47" s="158">
        <v>0</v>
      </c>
      <c r="B47" s="162" t="s">
        <v>220</v>
      </c>
      <c r="C47" s="155" t="s">
        <v>67</v>
      </c>
      <c r="D47" s="156" t="s">
        <v>262</v>
      </c>
      <c r="E47" s="157">
        <v>39</v>
      </c>
      <c r="F47" s="158" t="s">
        <v>65</v>
      </c>
      <c r="G47" s="203">
        <v>870</v>
      </c>
      <c r="H47" s="203">
        <f t="shared" ref="H47" si="3">+E47*G47</f>
        <v>33930</v>
      </c>
      <c r="I47" s="204">
        <v>0</v>
      </c>
      <c r="J47" s="205" t="s">
        <v>403</v>
      </c>
      <c r="K47" s="205">
        <v>0</v>
      </c>
      <c r="L47" s="206">
        <v>0</v>
      </c>
    </row>
    <row r="48" spans="1:12" ht="14.25" customHeight="1">
      <c r="A48" s="147"/>
      <c r="B48" s="163"/>
      <c r="C48" s="164"/>
      <c r="D48" s="165"/>
      <c r="F48" s="167"/>
      <c r="G48" s="207"/>
      <c r="H48" s="207"/>
      <c r="I48" s="208"/>
      <c r="J48" s="209"/>
      <c r="K48" s="209"/>
      <c r="L48" s="210"/>
    </row>
    <row r="49" spans="1:12" ht="14.25" customHeight="1">
      <c r="A49" s="158">
        <v>0</v>
      </c>
      <c r="B49" s="162" t="s">
        <v>220</v>
      </c>
      <c r="C49" s="155" t="s">
        <v>97</v>
      </c>
      <c r="D49" s="156" t="s">
        <v>218</v>
      </c>
      <c r="E49" s="157">
        <v>7</v>
      </c>
      <c r="F49" s="158" t="s">
        <v>65</v>
      </c>
      <c r="G49" s="203">
        <v>1300</v>
      </c>
      <c r="H49" s="203">
        <f t="shared" ref="H49" si="4">+E49*G49</f>
        <v>9100</v>
      </c>
      <c r="I49" s="204">
        <v>0</v>
      </c>
      <c r="J49" s="205" t="s">
        <v>403</v>
      </c>
      <c r="K49" s="205">
        <v>0</v>
      </c>
      <c r="L49" s="206">
        <v>0</v>
      </c>
    </row>
    <row r="50" spans="1:12" ht="14.25" customHeight="1">
      <c r="A50" s="147"/>
      <c r="B50" s="163"/>
      <c r="C50" s="164"/>
      <c r="D50" s="165"/>
      <c r="F50" s="167"/>
      <c r="G50" s="207"/>
      <c r="H50" s="207"/>
      <c r="I50" s="208"/>
      <c r="J50" s="209"/>
      <c r="K50" s="209"/>
      <c r="L50" s="210"/>
    </row>
    <row r="51" spans="1:12" ht="14.25" customHeight="1">
      <c r="A51" s="178">
        <v>0</v>
      </c>
      <c r="B51" s="162" t="s">
        <v>220</v>
      </c>
      <c r="C51" s="155" t="s">
        <v>97</v>
      </c>
      <c r="D51" s="156" t="s">
        <v>261</v>
      </c>
      <c r="E51" s="157">
        <v>12</v>
      </c>
      <c r="F51" s="158" t="s">
        <v>65</v>
      </c>
      <c r="G51" s="203">
        <v>1540</v>
      </c>
      <c r="H51" s="203">
        <f t="shared" ref="H51" si="5">+E51*G51</f>
        <v>18480</v>
      </c>
      <c r="I51" s="204">
        <v>0</v>
      </c>
      <c r="J51" s="205" t="s">
        <v>403</v>
      </c>
      <c r="K51" s="205">
        <v>0</v>
      </c>
      <c r="L51" s="206">
        <v>0</v>
      </c>
    </row>
    <row r="52" spans="1:12" ht="14.25" customHeight="1">
      <c r="A52" s="179"/>
      <c r="B52" s="163"/>
      <c r="C52" s="164"/>
      <c r="D52" s="165"/>
      <c r="F52" s="167"/>
      <c r="G52" s="207"/>
      <c r="H52" s="207"/>
      <c r="I52" s="208"/>
      <c r="J52" s="209"/>
      <c r="K52" s="209"/>
      <c r="L52" s="210"/>
    </row>
    <row r="53" spans="1:12" ht="14.25" customHeight="1">
      <c r="A53" s="178">
        <v>0</v>
      </c>
      <c r="B53" s="162" t="s">
        <v>220</v>
      </c>
      <c r="C53" s="155" t="s">
        <v>67</v>
      </c>
      <c r="D53" s="156" t="s">
        <v>261</v>
      </c>
      <c r="E53" s="157">
        <v>74</v>
      </c>
      <c r="F53" s="158" t="s">
        <v>65</v>
      </c>
      <c r="G53" s="203">
        <v>1370</v>
      </c>
      <c r="H53" s="203">
        <f t="shared" ref="H53" si="6">+E53*G53</f>
        <v>101380</v>
      </c>
      <c r="I53" s="204">
        <v>0</v>
      </c>
      <c r="J53" s="205" t="s">
        <v>403</v>
      </c>
      <c r="K53" s="205">
        <v>0</v>
      </c>
      <c r="L53" s="206">
        <v>0</v>
      </c>
    </row>
    <row r="54" spans="1:12" ht="14.25" customHeight="1">
      <c r="A54" s="179"/>
      <c r="B54" s="163"/>
      <c r="C54" s="164"/>
      <c r="D54" s="165"/>
      <c r="F54" s="167"/>
      <c r="G54" s="207"/>
      <c r="H54" s="207"/>
      <c r="I54" s="208"/>
      <c r="J54" s="209"/>
      <c r="K54" s="209"/>
      <c r="L54" s="210"/>
    </row>
    <row r="55" spans="1:12" ht="14.25" customHeight="1">
      <c r="A55" s="178">
        <v>0</v>
      </c>
      <c r="B55" s="162" t="s">
        <v>220</v>
      </c>
      <c r="C55" s="155" t="s">
        <v>67</v>
      </c>
      <c r="D55" s="156" t="s">
        <v>260</v>
      </c>
      <c r="E55" s="157">
        <v>28</v>
      </c>
      <c r="F55" s="158" t="s">
        <v>65</v>
      </c>
      <c r="G55" s="203">
        <v>1850</v>
      </c>
      <c r="H55" s="203">
        <f t="shared" ref="H55" si="7">+E55*G55</f>
        <v>51800</v>
      </c>
      <c r="I55" s="204">
        <v>0</v>
      </c>
      <c r="J55" s="205" t="s">
        <v>403</v>
      </c>
      <c r="K55" s="205">
        <v>0</v>
      </c>
      <c r="L55" s="206">
        <v>0</v>
      </c>
    </row>
    <row r="56" spans="1:12" ht="14.25" customHeight="1">
      <c r="A56" s="179"/>
      <c r="B56" s="163"/>
      <c r="C56" s="164"/>
      <c r="D56" s="165"/>
      <c r="F56" s="167"/>
      <c r="G56" s="207"/>
      <c r="H56" s="207"/>
      <c r="I56" s="208"/>
      <c r="J56" s="209"/>
      <c r="K56" s="209"/>
      <c r="L56" s="210"/>
    </row>
    <row r="57" spans="1:12" ht="14.25" customHeight="1">
      <c r="A57" s="178">
        <v>0</v>
      </c>
      <c r="B57" s="162" t="s">
        <v>257</v>
      </c>
      <c r="C57" s="155" t="s">
        <v>67</v>
      </c>
      <c r="D57" s="156" t="s">
        <v>259</v>
      </c>
      <c r="E57" s="157">
        <v>2</v>
      </c>
      <c r="F57" s="158" t="s">
        <v>65</v>
      </c>
      <c r="G57" s="203">
        <v>2610</v>
      </c>
      <c r="H57" s="203">
        <f t="shared" ref="H57" si="8">+E57*G57</f>
        <v>5220</v>
      </c>
      <c r="I57" s="204">
        <v>0</v>
      </c>
      <c r="J57" s="205" t="s">
        <v>403</v>
      </c>
      <c r="K57" s="205">
        <v>0</v>
      </c>
      <c r="L57" s="206">
        <v>0</v>
      </c>
    </row>
    <row r="58" spans="1:12" ht="14.25" customHeight="1">
      <c r="A58" s="179"/>
      <c r="B58" s="163"/>
      <c r="C58" s="164"/>
      <c r="D58" s="165"/>
      <c r="F58" s="167"/>
      <c r="G58" s="207"/>
      <c r="H58" s="207"/>
      <c r="I58" s="208"/>
      <c r="J58" s="209"/>
      <c r="K58" s="209"/>
      <c r="L58" s="210"/>
    </row>
    <row r="59" spans="1:12" ht="14.25" customHeight="1">
      <c r="A59" s="178">
        <v>0</v>
      </c>
      <c r="B59" s="162" t="s">
        <v>257</v>
      </c>
      <c r="C59" s="155" t="s">
        <v>97</v>
      </c>
      <c r="D59" s="156" t="s">
        <v>258</v>
      </c>
      <c r="E59" s="157">
        <v>7</v>
      </c>
      <c r="F59" s="158" t="s">
        <v>65</v>
      </c>
      <c r="G59" s="203">
        <v>5780</v>
      </c>
      <c r="H59" s="203">
        <f t="shared" ref="H59" si="9">+E59*G59</f>
        <v>40460</v>
      </c>
      <c r="I59" s="204">
        <v>0</v>
      </c>
      <c r="J59" s="205" t="s">
        <v>403</v>
      </c>
      <c r="K59" s="205">
        <v>0</v>
      </c>
      <c r="L59" s="206">
        <v>0</v>
      </c>
    </row>
    <row r="60" spans="1:12" ht="14.25" customHeight="1">
      <c r="A60" s="179"/>
      <c r="B60" s="163"/>
      <c r="C60" s="164"/>
      <c r="D60" s="165"/>
      <c r="F60" s="167"/>
      <c r="G60" s="207"/>
      <c r="H60" s="207"/>
      <c r="I60" s="208"/>
      <c r="J60" s="209"/>
      <c r="K60" s="209"/>
      <c r="L60" s="210"/>
    </row>
    <row r="61" spans="1:12" ht="14.25" customHeight="1">
      <c r="A61" s="178">
        <v>0</v>
      </c>
      <c r="B61" s="162" t="s">
        <v>257</v>
      </c>
      <c r="C61" s="155" t="s">
        <v>67</v>
      </c>
      <c r="D61" s="156" t="s">
        <v>258</v>
      </c>
      <c r="E61" s="157">
        <v>39</v>
      </c>
      <c r="F61" s="158" t="s">
        <v>65</v>
      </c>
      <c r="G61" s="203">
        <v>5430</v>
      </c>
      <c r="H61" s="203">
        <f t="shared" ref="H61" si="10">+E61*G61</f>
        <v>211770</v>
      </c>
      <c r="I61" s="204">
        <v>0</v>
      </c>
      <c r="J61" s="205" t="s">
        <v>403</v>
      </c>
      <c r="K61" s="205">
        <v>0</v>
      </c>
      <c r="L61" s="206">
        <v>0</v>
      </c>
    </row>
    <row r="62" spans="1:12" ht="14.25" customHeight="1">
      <c r="A62" s="179"/>
      <c r="B62" s="163"/>
      <c r="C62" s="164"/>
      <c r="D62" s="165"/>
      <c r="F62" s="167"/>
      <c r="G62" s="207"/>
      <c r="H62" s="207"/>
      <c r="I62" s="208"/>
      <c r="J62" s="209"/>
      <c r="K62" s="209"/>
      <c r="L62" s="210"/>
    </row>
    <row r="63" spans="1:12" ht="14.25" customHeight="1">
      <c r="A63" s="178">
        <v>0</v>
      </c>
      <c r="B63" s="162" t="s">
        <v>257</v>
      </c>
      <c r="C63" s="155" t="s">
        <v>123</v>
      </c>
      <c r="D63" s="156" t="s">
        <v>255</v>
      </c>
      <c r="E63" s="157">
        <v>42</v>
      </c>
      <c r="F63" s="158" t="s">
        <v>65</v>
      </c>
      <c r="G63" s="203">
        <v>13220</v>
      </c>
      <c r="H63" s="203">
        <f t="shared" ref="H63" si="11">+E63*G63</f>
        <v>555240</v>
      </c>
      <c r="I63" s="204">
        <v>0</v>
      </c>
      <c r="J63" s="205" t="s">
        <v>403</v>
      </c>
      <c r="K63" s="205">
        <v>0</v>
      </c>
      <c r="L63" s="206">
        <v>0</v>
      </c>
    </row>
    <row r="64" spans="1:12" ht="14.25" customHeight="1">
      <c r="A64" s="179"/>
      <c r="B64" s="163"/>
      <c r="C64" s="164"/>
      <c r="D64" s="165"/>
      <c r="F64" s="167"/>
      <c r="G64" s="207"/>
      <c r="H64" s="207"/>
      <c r="I64" s="208"/>
      <c r="J64" s="209"/>
      <c r="K64" s="209"/>
      <c r="L64" s="210"/>
    </row>
    <row r="65" spans="1:12" ht="14.25" customHeight="1">
      <c r="A65" s="178">
        <v>0</v>
      </c>
      <c r="B65" s="162" t="s">
        <v>257</v>
      </c>
      <c r="C65" s="155" t="s">
        <v>97</v>
      </c>
      <c r="D65" s="156" t="s">
        <v>255</v>
      </c>
      <c r="E65" s="157">
        <v>6</v>
      </c>
      <c r="F65" s="158" t="s">
        <v>65</v>
      </c>
      <c r="G65" s="203">
        <v>8380</v>
      </c>
      <c r="H65" s="203">
        <f t="shared" ref="H65" si="12">+E65*G65</f>
        <v>50280</v>
      </c>
      <c r="I65" s="204">
        <v>0</v>
      </c>
      <c r="J65" s="205" t="s">
        <v>403</v>
      </c>
      <c r="K65" s="205">
        <v>0</v>
      </c>
      <c r="L65" s="206">
        <v>0</v>
      </c>
    </row>
    <row r="66" spans="1:12" ht="14.25" customHeight="1">
      <c r="A66" s="179"/>
      <c r="B66" s="163"/>
      <c r="C66" s="164"/>
      <c r="D66" s="165"/>
      <c r="F66" s="167"/>
      <c r="G66" s="207"/>
      <c r="H66" s="207"/>
      <c r="I66" s="208"/>
      <c r="J66" s="209"/>
      <c r="K66" s="209"/>
      <c r="L66" s="210"/>
    </row>
    <row r="67" spans="1:12" ht="14.25" customHeight="1">
      <c r="A67" s="178">
        <v>0</v>
      </c>
      <c r="B67" s="162" t="s">
        <v>257</v>
      </c>
      <c r="C67" s="155" t="s">
        <v>256</v>
      </c>
      <c r="D67" s="156" t="s">
        <v>255</v>
      </c>
      <c r="E67" s="157">
        <v>36</v>
      </c>
      <c r="F67" s="158" t="s">
        <v>65</v>
      </c>
      <c r="G67" s="203">
        <v>8030</v>
      </c>
      <c r="H67" s="203">
        <f t="shared" ref="H67" si="13">+E67*G67</f>
        <v>289080</v>
      </c>
      <c r="I67" s="204">
        <v>0</v>
      </c>
      <c r="J67" s="205" t="s">
        <v>403</v>
      </c>
      <c r="K67" s="205">
        <v>0</v>
      </c>
      <c r="L67" s="206">
        <v>0</v>
      </c>
    </row>
    <row r="68" spans="1:12" ht="14.25" customHeight="1">
      <c r="A68" s="179"/>
      <c r="B68" s="163"/>
      <c r="C68" s="164"/>
      <c r="D68" s="165"/>
      <c r="F68" s="167"/>
      <c r="G68" s="207"/>
      <c r="H68" s="207"/>
      <c r="I68" s="208"/>
      <c r="J68" s="209"/>
      <c r="K68" s="209"/>
      <c r="L68" s="210"/>
    </row>
    <row r="69" spans="1:12" ht="14.25" customHeight="1">
      <c r="A69" s="178">
        <v>0</v>
      </c>
      <c r="B69" s="162" t="s">
        <v>254</v>
      </c>
      <c r="C69" s="155" t="s">
        <v>97</v>
      </c>
      <c r="D69" s="156" t="s">
        <v>253</v>
      </c>
      <c r="E69" s="157">
        <v>5</v>
      </c>
      <c r="F69" s="158" t="s">
        <v>65</v>
      </c>
      <c r="G69" s="203">
        <v>1300</v>
      </c>
      <c r="H69" s="203">
        <f t="shared" ref="H69" si="14">+E69*G69</f>
        <v>6500</v>
      </c>
      <c r="I69" s="204">
        <v>0</v>
      </c>
      <c r="J69" s="205" t="s">
        <v>403</v>
      </c>
      <c r="K69" s="205">
        <v>0</v>
      </c>
      <c r="L69" s="206">
        <v>0</v>
      </c>
    </row>
    <row r="70" spans="1:12" ht="14.25" customHeight="1">
      <c r="A70" s="179"/>
      <c r="B70" s="148"/>
      <c r="C70" s="149"/>
      <c r="D70" s="150"/>
      <c r="E70" s="151"/>
      <c r="F70" s="147"/>
      <c r="G70" s="199"/>
      <c r="H70" s="199"/>
      <c r="I70" s="201"/>
      <c r="J70" s="201"/>
      <c r="K70" s="201"/>
      <c r="L70" s="202"/>
    </row>
    <row r="71" spans="1:12" ht="14.25" customHeight="1">
      <c r="A71" s="178">
        <v>0</v>
      </c>
      <c r="B71" s="162" t="s">
        <v>254</v>
      </c>
      <c r="C71" s="155" t="s">
        <v>67</v>
      </c>
      <c r="D71" s="156" t="s">
        <v>253</v>
      </c>
      <c r="E71" s="157">
        <v>28</v>
      </c>
      <c r="F71" s="158" t="s">
        <v>65</v>
      </c>
      <c r="G71" s="203">
        <v>1120</v>
      </c>
      <c r="H71" s="203">
        <f t="shared" ref="H71" si="15">+E71*G71</f>
        <v>31360</v>
      </c>
      <c r="I71" s="205">
        <v>0</v>
      </c>
      <c r="J71" s="205" t="s">
        <v>403</v>
      </c>
      <c r="K71" s="205">
        <v>0</v>
      </c>
      <c r="L71" s="206">
        <v>0</v>
      </c>
    </row>
    <row r="72" spans="1:12" ht="14.25" customHeight="1">
      <c r="A72" s="179"/>
      <c r="B72" s="148"/>
      <c r="C72" s="149"/>
      <c r="D72" s="150"/>
      <c r="E72" s="151"/>
      <c r="F72" s="147"/>
      <c r="G72" s="199"/>
      <c r="H72" s="199"/>
      <c r="I72" s="201"/>
      <c r="J72" s="201"/>
      <c r="K72" s="201"/>
      <c r="L72" s="202"/>
    </row>
    <row r="73" spans="1:12" ht="14.25" customHeight="1">
      <c r="A73" s="178">
        <v>0</v>
      </c>
      <c r="B73" s="162" t="s">
        <v>70</v>
      </c>
      <c r="C73" s="155" t="s">
        <v>67</v>
      </c>
      <c r="D73" s="156" t="s">
        <v>217</v>
      </c>
      <c r="E73" s="157">
        <v>12</v>
      </c>
      <c r="F73" s="158" t="s">
        <v>65</v>
      </c>
      <c r="G73" s="203">
        <v>560</v>
      </c>
      <c r="H73" s="203">
        <f t="shared" ref="H73" si="16">+E73*G73</f>
        <v>6720</v>
      </c>
      <c r="I73" s="205">
        <v>0</v>
      </c>
      <c r="J73" s="205" t="s">
        <v>403</v>
      </c>
      <c r="K73" s="205">
        <v>0</v>
      </c>
      <c r="L73" s="206">
        <v>0</v>
      </c>
    </row>
    <row r="74" spans="1:12" ht="14.25" customHeight="1">
      <c r="A74" s="179"/>
      <c r="B74" s="148"/>
      <c r="C74" s="149"/>
      <c r="D74" s="150"/>
      <c r="E74" s="151"/>
      <c r="F74" s="147"/>
      <c r="G74" s="199"/>
      <c r="H74" s="199"/>
      <c r="I74" s="201"/>
      <c r="J74" s="201"/>
      <c r="K74" s="201"/>
      <c r="L74" s="202"/>
    </row>
    <row r="75" spans="1:12" ht="14.25" customHeight="1">
      <c r="A75" s="178">
        <v>0</v>
      </c>
      <c r="B75" s="162" t="s">
        <v>64</v>
      </c>
      <c r="C75" s="155">
        <v>0</v>
      </c>
      <c r="D75" s="156">
        <v>0</v>
      </c>
      <c r="E75" s="157">
        <v>1</v>
      </c>
      <c r="F75" s="158" t="s">
        <v>9</v>
      </c>
      <c r="G75" s="203">
        <v>118360</v>
      </c>
      <c r="H75" s="203">
        <f t="shared" ref="H75" si="17">+E75*G75</f>
        <v>118360</v>
      </c>
      <c r="I75" s="205">
        <v>0</v>
      </c>
      <c r="J75" s="205" t="s">
        <v>403</v>
      </c>
      <c r="K75" s="205">
        <v>0</v>
      </c>
      <c r="L75" s="206">
        <v>0</v>
      </c>
    </row>
    <row r="76" spans="1:12" ht="14.25" customHeight="1">
      <c r="A76" s="179"/>
      <c r="B76" s="148"/>
      <c r="C76" s="149"/>
      <c r="D76" s="150"/>
      <c r="E76" s="151"/>
      <c r="F76" s="147"/>
      <c r="G76" s="199"/>
      <c r="H76" s="199"/>
      <c r="I76" s="201"/>
      <c r="J76" s="201"/>
      <c r="K76" s="201"/>
      <c r="L76" s="202"/>
    </row>
    <row r="77" spans="1:12" ht="14.25" customHeight="1">
      <c r="A77" s="178">
        <v>0</v>
      </c>
      <c r="B77" s="162" t="s">
        <v>84</v>
      </c>
      <c r="C77" s="155" t="s">
        <v>123</v>
      </c>
      <c r="D77" s="156" t="s">
        <v>252</v>
      </c>
      <c r="E77" s="157">
        <v>14</v>
      </c>
      <c r="F77" s="158" t="s">
        <v>65</v>
      </c>
      <c r="G77" s="203">
        <v>3950</v>
      </c>
      <c r="H77" s="203">
        <f t="shared" ref="H77" si="18">+E77*G77</f>
        <v>55300</v>
      </c>
      <c r="I77" s="205">
        <v>0</v>
      </c>
      <c r="J77" s="205" t="s">
        <v>403</v>
      </c>
      <c r="K77" s="205">
        <v>0</v>
      </c>
      <c r="L77" s="206">
        <v>0</v>
      </c>
    </row>
    <row r="78" spans="1:12" ht="14.25" customHeight="1">
      <c r="A78" s="179"/>
      <c r="B78" s="148"/>
      <c r="C78" s="149"/>
      <c r="D78" s="150"/>
      <c r="E78" s="151"/>
      <c r="F78" s="147"/>
      <c r="G78" s="199"/>
      <c r="H78" s="199"/>
      <c r="I78" s="201"/>
      <c r="J78" s="201"/>
      <c r="K78" s="201"/>
      <c r="L78" s="202"/>
    </row>
    <row r="79" spans="1:12" ht="14.25" customHeight="1">
      <c r="A79" s="178">
        <v>0</v>
      </c>
      <c r="B79" s="162" t="s">
        <v>84</v>
      </c>
      <c r="C79" s="155" t="s">
        <v>123</v>
      </c>
      <c r="D79" s="156" t="s">
        <v>251</v>
      </c>
      <c r="E79" s="157">
        <v>7</v>
      </c>
      <c r="F79" s="158" t="s">
        <v>65</v>
      </c>
      <c r="G79" s="203">
        <v>7880</v>
      </c>
      <c r="H79" s="203">
        <f t="shared" ref="H79" si="19">+E79*G79</f>
        <v>55160</v>
      </c>
      <c r="I79" s="205">
        <v>0</v>
      </c>
      <c r="J79" s="205" t="s">
        <v>403</v>
      </c>
      <c r="K79" s="205">
        <v>0</v>
      </c>
      <c r="L79" s="206">
        <v>0</v>
      </c>
    </row>
    <row r="80" spans="1:12" ht="14.25" customHeight="1">
      <c r="A80" s="179"/>
      <c r="B80" s="148"/>
      <c r="C80" s="149"/>
      <c r="D80" s="150"/>
      <c r="E80" s="151"/>
      <c r="F80" s="147"/>
      <c r="G80" s="199"/>
      <c r="H80" s="199"/>
      <c r="I80" s="201"/>
      <c r="J80" s="201"/>
      <c r="K80" s="201"/>
      <c r="L80" s="202"/>
    </row>
    <row r="81" spans="1:12" ht="14.25" customHeight="1">
      <c r="A81" s="178">
        <v>0</v>
      </c>
      <c r="B81" s="162" t="s">
        <v>249</v>
      </c>
      <c r="C81" s="155">
        <v>0</v>
      </c>
      <c r="D81" s="156" t="s">
        <v>250</v>
      </c>
      <c r="E81" s="157">
        <v>2</v>
      </c>
      <c r="F81" s="158" t="s">
        <v>247</v>
      </c>
      <c r="G81" s="203">
        <v>2950</v>
      </c>
      <c r="H81" s="203">
        <f t="shared" ref="H81" si="20">+E81*G81</f>
        <v>5900</v>
      </c>
      <c r="I81" s="205">
        <v>0</v>
      </c>
      <c r="J81" s="205" t="s">
        <v>403</v>
      </c>
      <c r="K81" s="205">
        <v>0</v>
      </c>
      <c r="L81" s="206">
        <v>0</v>
      </c>
    </row>
    <row r="82" spans="1:12" ht="14.25" customHeight="1">
      <c r="A82" s="179"/>
      <c r="B82" s="148"/>
      <c r="C82" s="149"/>
      <c r="D82" s="150"/>
      <c r="E82" s="151"/>
      <c r="F82" s="147"/>
      <c r="G82" s="199"/>
      <c r="H82" s="199"/>
      <c r="I82" s="201"/>
      <c r="J82" s="201"/>
      <c r="K82" s="201"/>
      <c r="L82" s="202"/>
    </row>
    <row r="83" spans="1:12" ht="14.25" customHeight="1">
      <c r="A83" s="178">
        <v>0</v>
      </c>
      <c r="B83" s="162" t="s">
        <v>249</v>
      </c>
      <c r="C83" s="155">
        <v>0</v>
      </c>
      <c r="D83" s="156" t="s">
        <v>248</v>
      </c>
      <c r="E83" s="157">
        <v>1</v>
      </c>
      <c r="F83" s="158" t="s">
        <v>247</v>
      </c>
      <c r="G83" s="203">
        <v>8370</v>
      </c>
      <c r="H83" s="203">
        <f t="shared" ref="H83" si="21">+E83*G83</f>
        <v>8370</v>
      </c>
      <c r="I83" s="205">
        <v>0</v>
      </c>
      <c r="J83" s="205" t="s">
        <v>403</v>
      </c>
      <c r="K83" s="205">
        <v>0</v>
      </c>
      <c r="L83" s="206">
        <v>0</v>
      </c>
    </row>
    <row r="84" spans="1:12" ht="14.25" customHeight="1">
      <c r="A84" s="179"/>
      <c r="B84" s="148"/>
      <c r="C84" s="149"/>
      <c r="D84" s="150"/>
      <c r="E84" s="151"/>
      <c r="F84" s="147"/>
      <c r="G84" s="199"/>
      <c r="H84" s="199"/>
      <c r="I84" s="201"/>
      <c r="J84" s="201"/>
      <c r="K84" s="201"/>
      <c r="L84" s="202"/>
    </row>
    <row r="85" spans="1:12" ht="14.25" customHeight="1">
      <c r="A85" s="178">
        <v>0</v>
      </c>
      <c r="B85" s="162" t="s">
        <v>121</v>
      </c>
      <c r="C85" s="155" t="s">
        <v>120</v>
      </c>
      <c r="D85" s="156" t="s">
        <v>122</v>
      </c>
      <c r="E85" s="157">
        <v>5</v>
      </c>
      <c r="F85" s="158" t="s">
        <v>65</v>
      </c>
      <c r="G85" s="203">
        <v>3930</v>
      </c>
      <c r="H85" s="203">
        <f t="shared" ref="H85" si="22">+E85*G85</f>
        <v>19650</v>
      </c>
      <c r="I85" s="205">
        <v>0</v>
      </c>
      <c r="J85" s="205" t="s">
        <v>403</v>
      </c>
      <c r="K85" s="205">
        <v>0</v>
      </c>
      <c r="L85" s="206">
        <v>0</v>
      </c>
    </row>
    <row r="86" spans="1:12" ht="14.25" customHeight="1">
      <c r="A86" s="179"/>
      <c r="B86" s="148"/>
      <c r="C86" s="149"/>
      <c r="D86" s="150"/>
      <c r="E86" s="151"/>
      <c r="F86" s="147"/>
      <c r="G86" s="199"/>
      <c r="H86" s="199"/>
      <c r="I86" s="201"/>
      <c r="J86" s="201"/>
      <c r="K86" s="201"/>
      <c r="L86" s="202"/>
    </row>
    <row r="87" spans="1:12" ht="14.25" customHeight="1">
      <c r="A87" s="178">
        <v>0</v>
      </c>
      <c r="B87" s="162" t="s">
        <v>121</v>
      </c>
      <c r="C87" s="155" t="s">
        <v>123</v>
      </c>
      <c r="D87" s="156" t="s">
        <v>246</v>
      </c>
      <c r="E87" s="157">
        <v>6</v>
      </c>
      <c r="F87" s="158" t="s">
        <v>65</v>
      </c>
      <c r="G87" s="203">
        <v>15980</v>
      </c>
      <c r="H87" s="203">
        <f t="shared" ref="H87" si="23">+E87*G87</f>
        <v>95880</v>
      </c>
      <c r="I87" s="205">
        <v>0</v>
      </c>
      <c r="J87" s="205" t="s">
        <v>403</v>
      </c>
      <c r="K87" s="205">
        <v>0</v>
      </c>
      <c r="L87" s="206">
        <v>0</v>
      </c>
    </row>
    <row r="88" spans="1:12" ht="14.25" customHeight="1">
      <c r="A88" s="179"/>
      <c r="B88" s="148"/>
      <c r="C88" s="149"/>
      <c r="D88" s="150"/>
      <c r="E88" s="151"/>
      <c r="F88" s="147"/>
      <c r="G88" s="199"/>
      <c r="H88" s="199"/>
      <c r="I88" s="201"/>
      <c r="J88" s="201"/>
      <c r="K88" s="201"/>
      <c r="L88" s="202"/>
    </row>
    <row r="89" spans="1:12" ht="14.25" customHeight="1">
      <c r="A89" s="178">
        <v>0</v>
      </c>
      <c r="B89" s="162" t="s">
        <v>121</v>
      </c>
      <c r="C89" s="155" t="s">
        <v>120</v>
      </c>
      <c r="D89" s="156" t="s">
        <v>246</v>
      </c>
      <c r="E89" s="157">
        <v>36</v>
      </c>
      <c r="F89" s="158" t="s">
        <v>65</v>
      </c>
      <c r="G89" s="203">
        <v>10540</v>
      </c>
      <c r="H89" s="203">
        <f t="shared" ref="H89" si="24">+E89*G89</f>
        <v>379440</v>
      </c>
      <c r="I89" s="205">
        <v>0</v>
      </c>
      <c r="J89" s="205" t="s">
        <v>403</v>
      </c>
      <c r="K89" s="205">
        <v>0</v>
      </c>
      <c r="L89" s="206">
        <v>0</v>
      </c>
    </row>
    <row r="90" spans="1:12" ht="14.25" customHeight="1">
      <c r="A90" s="179"/>
      <c r="B90" s="148"/>
      <c r="C90" s="149"/>
      <c r="D90" s="150"/>
      <c r="E90" s="151"/>
      <c r="F90" s="147"/>
      <c r="G90" s="199"/>
      <c r="H90" s="199"/>
      <c r="I90" s="201"/>
      <c r="J90" s="201"/>
      <c r="K90" s="201"/>
      <c r="L90" s="202"/>
    </row>
    <row r="91" spans="1:12" ht="14.25" customHeight="1">
      <c r="A91" s="178">
        <v>0</v>
      </c>
      <c r="B91" s="162" t="s">
        <v>121</v>
      </c>
      <c r="C91" s="155" t="s">
        <v>120</v>
      </c>
      <c r="D91" s="156" t="s">
        <v>245</v>
      </c>
      <c r="E91" s="157">
        <v>36</v>
      </c>
      <c r="F91" s="158" t="s">
        <v>65</v>
      </c>
      <c r="G91" s="203">
        <v>2550</v>
      </c>
      <c r="H91" s="203">
        <f t="shared" ref="H91" si="25">+E91*G91</f>
        <v>91800</v>
      </c>
      <c r="I91" s="205">
        <v>0</v>
      </c>
      <c r="J91" s="205" t="s">
        <v>403</v>
      </c>
      <c r="K91" s="205">
        <v>0</v>
      </c>
      <c r="L91" s="206">
        <v>0</v>
      </c>
    </row>
    <row r="92" spans="1:12" ht="14.25" customHeight="1">
      <c r="A92" s="179"/>
      <c r="B92" s="148"/>
      <c r="C92" s="149"/>
      <c r="D92" s="150"/>
      <c r="E92" s="151"/>
      <c r="F92" s="147"/>
      <c r="G92" s="199"/>
      <c r="H92" s="199"/>
      <c r="I92" s="201"/>
      <c r="J92" s="201"/>
      <c r="K92" s="201"/>
      <c r="L92" s="202"/>
    </row>
    <row r="93" spans="1:12" ht="14.25" customHeight="1">
      <c r="A93" s="178">
        <v>0</v>
      </c>
      <c r="B93" s="162" t="s">
        <v>404</v>
      </c>
      <c r="C93" s="155" t="s">
        <v>478</v>
      </c>
      <c r="D93" s="156" t="s">
        <v>479</v>
      </c>
      <c r="E93" s="157">
        <v>9</v>
      </c>
      <c r="F93" s="158" t="s">
        <v>48</v>
      </c>
      <c r="G93" s="203">
        <v>5270</v>
      </c>
      <c r="H93" s="203">
        <f t="shared" ref="H93" si="26">+E93*G93</f>
        <v>47430</v>
      </c>
      <c r="I93" s="205">
        <v>0</v>
      </c>
      <c r="J93" s="205" t="s">
        <v>403</v>
      </c>
      <c r="K93" s="205">
        <v>0</v>
      </c>
      <c r="L93" s="206">
        <v>0</v>
      </c>
    </row>
    <row r="94" spans="1:12" ht="14.25" customHeight="1">
      <c r="A94" s="179"/>
      <c r="B94" s="148"/>
      <c r="C94" s="149"/>
      <c r="D94" s="150"/>
      <c r="E94" s="151"/>
      <c r="F94" s="147"/>
      <c r="G94" s="199"/>
      <c r="H94" s="199"/>
      <c r="I94" s="201"/>
      <c r="J94" s="201"/>
      <c r="K94" s="201"/>
      <c r="L94" s="202"/>
    </row>
    <row r="95" spans="1:12" ht="14.25" customHeight="1">
      <c r="A95" s="178">
        <v>0</v>
      </c>
      <c r="B95" s="162" t="s">
        <v>213</v>
      </c>
      <c r="C95" s="155" t="s">
        <v>212</v>
      </c>
      <c r="D95" s="156" t="s">
        <v>244</v>
      </c>
      <c r="E95" s="157">
        <v>2</v>
      </c>
      <c r="F95" s="158" t="s">
        <v>48</v>
      </c>
      <c r="G95" s="203">
        <v>24860</v>
      </c>
      <c r="H95" s="203">
        <f t="shared" ref="H95" si="27">+E95*G95</f>
        <v>49720</v>
      </c>
      <c r="I95" s="205">
        <v>0</v>
      </c>
      <c r="J95" s="205" t="s">
        <v>403</v>
      </c>
      <c r="K95" s="205">
        <v>0</v>
      </c>
      <c r="L95" s="206">
        <v>0</v>
      </c>
    </row>
    <row r="96" spans="1:12" ht="14.25" customHeight="1">
      <c r="A96" s="179"/>
      <c r="B96" s="148"/>
      <c r="C96" s="149"/>
      <c r="D96" s="150"/>
      <c r="E96" s="151"/>
      <c r="F96" s="147"/>
      <c r="G96" s="199"/>
      <c r="H96" s="199"/>
      <c r="I96" s="201"/>
      <c r="J96" s="201"/>
      <c r="K96" s="201"/>
      <c r="L96" s="202"/>
    </row>
    <row r="97" spans="1:12" ht="14.25" customHeight="1">
      <c r="A97" s="178">
        <v>0</v>
      </c>
      <c r="B97" s="162" t="s">
        <v>81</v>
      </c>
      <c r="C97" s="155" t="s">
        <v>80</v>
      </c>
      <c r="D97" s="156" t="s">
        <v>79</v>
      </c>
      <c r="E97" s="157">
        <v>3</v>
      </c>
      <c r="F97" s="158" t="s">
        <v>48</v>
      </c>
      <c r="G97" s="203">
        <v>2500</v>
      </c>
      <c r="H97" s="203">
        <f t="shared" ref="H97" si="28">+E97*G97</f>
        <v>7500</v>
      </c>
      <c r="I97" s="205">
        <v>0</v>
      </c>
      <c r="J97" s="205" t="s">
        <v>403</v>
      </c>
      <c r="K97" s="205">
        <v>0</v>
      </c>
      <c r="L97" s="206">
        <v>0</v>
      </c>
    </row>
    <row r="98" spans="1:12" ht="14.25" customHeight="1">
      <c r="A98" s="179"/>
      <c r="B98" s="148"/>
      <c r="C98" s="149"/>
      <c r="D98" s="150"/>
      <c r="E98" s="151"/>
      <c r="F98" s="147"/>
      <c r="G98" s="199"/>
      <c r="H98" s="199"/>
      <c r="I98" s="201"/>
      <c r="J98" s="201"/>
      <c r="K98" s="201"/>
      <c r="L98" s="202"/>
    </row>
    <row r="99" spans="1:12" ht="14.25" customHeight="1">
      <c r="A99" s="178">
        <v>0</v>
      </c>
      <c r="B99" s="162" t="s">
        <v>238</v>
      </c>
      <c r="C99" s="155">
        <v>0</v>
      </c>
      <c r="D99" s="156" t="s">
        <v>243</v>
      </c>
      <c r="E99" s="157">
        <v>1</v>
      </c>
      <c r="F99" s="158" t="s">
        <v>59</v>
      </c>
      <c r="G99" s="203">
        <v>532380</v>
      </c>
      <c r="H99" s="203">
        <f t="shared" ref="H99" si="29">+E99*G99</f>
        <v>532380</v>
      </c>
      <c r="I99" s="205">
        <v>0</v>
      </c>
      <c r="J99" s="205" t="s">
        <v>403</v>
      </c>
      <c r="K99" s="205">
        <v>0</v>
      </c>
      <c r="L99" s="206">
        <v>0</v>
      </c>
    </row>
    <row r="100" spans="1:12" ht="14.25" customHeight="1">
      <c r="A100" s="179"/>
      <c r="B100" s="148"/>
      <c r="C100" s="149"/>
      <c r="D100" s="150"/>
      <c r="E100" s="151"/>
      <c r="F100" s="147"/>
      <c r="G100" s="199"/>
      <c r="H100" s="199"/>
      <c r="I100" s="201"/>
      <c r="J100" s="201"/>
      <c r="K100" s="201"/>
      <c r="L100" s="202"/>
    </row>
    <row r="101" spans="1:12" ht="14.25" customHeight="1">
      <c r="A101" s="178">
        <v>0</v>
      </c>
      <c r="B101" s="162" t="s">
        <v>242</v>
      </c>
      <c r="C101" s="155">
        <v>0</v>
      </c>
      <c r="D101" s="156">
        <v>0</v>
      </c>
      <c r="E101" s="157">
        <v>1</v>
      </c>
      <c r="F101" s="158" t="s">
        <v>9</v>
      </c>
      <c r="G101" s="203">
        <v>77600</v>
      </c>
      <c r="H101" s="203">
        <f t="shared" ref="H101" si="30">+E101*G101</f>
        <v>77600</v>
      </c>
      <c r="I101" s="205">
        <v>0</v>
      </c>
      <c r="J101" s="205" t="s">
        <v>403</v>
      </c>
      <c r="K101" s="205">
        <v>0</v>
      </c>
      <c r="L101" s="206">
        <v>0</v>
      </c>
    </row>
    <row r="102" spans="1:12" ht="14.25" customHeight="1">
      <c r="A102" s="179"/>
      <c r="B102" s="148"/>
      <c r="C102" s="149"/>
      <c r="D102" s="150"/>
      <c r="E102" s="151"/>
      <c r="F102" s="147"/>
      <c r="G102" s="199"/>
      <c r="H102" s="199"/>
      <c r="I102" s="201"/>
      <c r="J102" s="201"/>
      <c r="K102" s="201"/>
      <c r="L102" s="202"/>
    </row>
    <row r="103" spans="1:12" ht="14.25" customHeight="1">
      <c r="A103" s="178">
        <v>0</v>
      </c>
      <c r="B103" s="162" t="s">
        <v>238</v>
      </c>
      <c r="C103" s="155">
        <v>0</v>
      </c>
      <c r="D103" s="156" t="s">
        <v>241</v>
      </c>
      <c r="E103" s="157">
        <v>1</v>
      </c>
      <c r="F103" s="158" t="s">
        <v>59</v>
      </c>
      <c r="G103" s="203">
        <v>421320</v>
      </c>
      <c r="H103" s="203">
        <f t="shared" ref="H103" si="31">+E103*G103</f>
        <v>421320</v>
      </c>
      <c r="I103" s="205">
        <v>0</v>
      </c>
      <c r="J103" s="205" t="s">
        <v>403</v>
      </c>
      <c r="K103" s="205">
        <v>0</v>
      </c>
      <c r="L103" s="206">
        <v>0</v>
      </c>
    </row>
    <row r="104" spans="1:12" ht="14.25" customHeight="1">
      <c r="A104" s="179"/>
      <c r="B104" s="148"/>
      <c r="C104" s="149"/>
      <c r="D104" s="150"/>
      <c r="E104" s="151"/>
      <c r="F104" s="147"/>
      <c r="G104" s="199"/>
      <c r="H104" s="199"/>
      <c r="I104" s="201"/>
      <c r="J104" s="201"/>
      <c r="K104" s="201"/>
      <c r="L104" s="202"/>
    </row>
    <row r="105" spans="1:12" ht="14.25" customHeight="1">
      <c r="A105" s="178">
        <v>0</v>
      </c>
      <c r="B105" s="162" t="s">
        <v>238</v>
      </c>
      <c r="C105" s="155">
        <v>0</v>
      </c>
      <c r="D105" s="156" t="s">
        <v>240</v>
      </c>
      <c r="E105" s="157">
        <v>1</v>
      </c>
      <c r="F105" s="158" t="s">
        <v>59</v>
      </c>
      <c r="G105" s="203">
        <v>583500</v>
      </c>
      <c r="H105" s="203">
        <f t="shared" ref="H105" si="32">+E105*G105</f>
        <v>583500</v>
      </c>
      <c r="I105" s="205">
        <v>0</v>
      </c>
      <c r="J105" s="205" t="s">
        <v>403</v>
      </c>
      <c r="K105" s="205">
        <v>0</v>
      </c>
      <c r="L105" s="206">
        <v>0</v>
      </c>
    </row>
    <row r="106" spans="1:12" ht="14.25" customHeight="1">
      <c r="A106" s="179"/>
      <c r="B106" s="148"/>
      <c r="C106" s="149"/>
      <c r="D106" s="150"/>
      <c r="E106" s="151"/>
      <c r="F106" s="147"/>
      <c r="G106" s="199"/>
      <c r="H106" s="199"/>
      <c r="I106" s="201"/>
      <c r="J106" s="201"/>
      <c r="K106" s="201"/>
      <c r="L106" s="202"/>
    </row>
    <row r="107" spans="1:12" ht="14.25" customHeight="1">
      <c r="A107" s="178">
        <v>0</v>
      </c>
      <c r="B107" s="162" t="s">
        <v>238</v>
      </c>
      <c r="C107" s="155">
        <v>0</v>
      </c>
      <c r="D107" s="156" t="s">
        <v>239</v>
      </c>
      <c r="E107" s="157">
        <v>1</v>
      </c>
      <c r="F107" s="158" t="s">
        <v>59</v>
      </c>
      <c r="G107" s="203">
        <v>413360</v>
      </c>
      <c r="H107" s="203">
        <f t="shared" ref="H107" si="33">+E107*G107</f>
        <v>413360</v>
      </c>
      <c r="I107" s="205">
        <v>0</v>
      </c>
      <c r="J107" s="205" t="s">
        <v>403</v>
      </c>
      <c r="K107" s="205">
        <v>0</v>
      </c>
      <c r="L107" s="206">
        <v>0</v>
      </c>
    </row>
    <row r="108" spans="1:12" ht="14.25" customHeight="1">
      <c r="A108" s="179"/>
      <c r="B108" s="148"/>
      <c r="C108" s="149"/>
      <c r="D108" s="150"/>
      <c r="E108" s="151"/>
      <c r="F108" s="147"/>
      <c r="G108" s="199"/>
      <c r="H108" s="199"/>
      <c r="I108" s="201"/>
      <c r="J108" s="201"/>
      <c r="K108" s="201"/>
      <c r="L108" s="202"/>
    </row>
    <row r="109" spans="1:12" ht="14.25" customHeight="1">
      <c r="A109" s="178">
        <v>0</v>
      </c>
      <c r="B109" s="162" t="s">
        <v>238</v>
      </c>
      <c r="C109" s="155">
        <v>0</v>
      </c>
      <c r="D109" s="156" t="s">
        <v>237</v>
      </c>
      <c r="E109" s="157">
        <v>1</v>
      </c>
      <c r="F109" s="158" t="s">
        <v>59</v>
      </c>
      <c r="G109" s="203">
        <v>1714160</v>
      </c>
      <c r="H109" s="203">
        <f t="shared" ref="H109" si="34">+E109*G109</f>
        <v>1714160</v>
      </c>
      <c r="I109" s="205">
        <v>0</v>
      </c>
      <c r="J109" s="205" t="s">
        <v>403</v>
      </c>
      <c r="K109" s="205">
        <v>0</v>
      </c>
      <c r="L109" s="206">
        <v>0</v>
      </c>
    </row>
    <row r="110" spans="1:12" ht="14.25" customHeight="1">
      <c r="A110" s="179"/>
      <c r="B110" s="148"/>
      <c r="C110" s="149"/>
      <c r="D110" s="150"/>
      <c r="E110" s="151"/>
      <c r="F110" s="147"/>
      <c r="G110" s="199"/>
      <c r="H110" s="199"/>
      <c r="I110" s="201"/>
      <c r="J110" s="201"/>
      <c r="K110" s="201"/>
      <c r="L110" s="202"/>
    </row>
    <row r="111" spans="1:12" ht="14.25" customHeight="1">
      <c r="A111" s="178">
        <v>0</v>
      </c>
      <c r="B111" s="162" t="s">
        <v>191</v>
      </c>
      <c r="C111" s="155" t="s">
        <v>145</v>
      </c>
      <c r="D111" s="156" t="s">
        <v>236</v>
      </c>
      <c r="E111" s="157">
        <v>3</v>
      </c>
      <c r="F111" s="158" t="s">
        <v>48</v>
      </c>
      <c r="G111" s="203">
        <v>6080</v>
      </c>
      <c r="H111" s="203">
        <f t="shared" ref="H111" si="35">+E111*G111</f>
        <v>18240</v>
      </c>
      <c r="I111" s="205">
        <v>0</v>
      </c>
      <c r="J111" s="205" t="s">
        <v>403</v>
      </c>
      <c r="K111" s="205">
        <v>0</v>
      </c>
      <c r="L111" s="206">
        <v>0</v>
      </c>
    </row>
    <row r="112" spans="1:12" ht="14.25" customHeight="1">
      <c r="A112" s="179"/>
      <c r="B112" s="148"/>
      <c r="C112" s="149"/>
      <c r="D112" s="150"/>
      <c r="E112" s="151"/>
      <c r="F112" s="147"/>
      <c r="G112" s="199"/>
      <c r="H112" s="199"/>
      <c r="I112" s="201"/>
      <c r="J112" s="201"/>
      <c r="K112" s="201"/>
      <c r="L112" s="202"/>
    </row>
    <row r="113" spans="1:12" ht="14.25" customHeight="1">
      <c r="A113" s="178">
        <v>0</v>
      </c>
      <c r="B113" s="162" t="s">
        <v>235</v>
      </c>
      <c r="C113" s="155">
        <v>0</v>
      </c>
      <c r="D113" s="156" t="s">
        <v>234</v>
      </c>
      <c r="E113" s="157">
        <v>5</v>
      </c>
      <c r="F113" s="158" t="s">
        <v>233</v>
      </c>
      <c r="G113" s="203">
        <v>15860</v>
      </c>
      <c r="H113" s="203">
        <f t="shared" ref="H113" si="36">+E113*G113</f>
        <v>79300</v>
      </c>
      <c r="I113" s="205">
        <v>0</v>
      </c>
      <c r="J113" s="205" t="s">
        <v>403</v>
      </c>
      <c r="K113" s="205">
        <v>0</v>
      </c>
      <c r="L113" s="206">
        <v>0</v>
      </c>
    </row>
    <row r="114" spans="1:12" ht="14.25" customHeight="1">
      <c r="A114" s="179"/>
      <c r="B114" s="148"/>
      <c r="C114" s="149"/>
      <c r="D114" s="150"/>
      <c r="E114" s="151"/>
      <c r="F114" s="147"/>
      <c r="G114" s="199"/>
      <c r="H114" s="199"/>
      <c r="I114" s="201"/>
      <c r="J114" s="201"/>
      <c r="K114" s="201"/>
      <c r="L114" s="202"/>
    </row>
    <row r="115" spans="1:12" ht="14.25" customHeight="1">
      <c r="A115" s="178">
        <v>0</v>
      </c>
      <c r="B115" s="162" t="s">
        <v>232</v>
      </c>
      <c r="C115" s="155" t="s">
        <v>231</v>
      </c>
      <c r="D115" s="156" t="s">
        <v>230</v>
      </c>
      <c r="E115" s="157">
        <v>1</v>
      </c>
      <c r="F115" s="158" t="s">
        <v>229</v>
      </c>
      <c r="G115" s="203">
        <v>172300</v>
      </c>
      <c r="H115" s="203">
        <f t="shared" ref="H115" si="37">+E115*G115</f>
        <v>172300</v>
      </c>
      <c r="I115" s="205">
        <v>0</v>
      </c>
      <c r="J115" s="205" t="s">
        <v>403</v>
      </c>
      <c r="K115" s="205">
        <v>0</v>
      </c>
      <c r="L115" s="206">
        <v>0</v>
      </c>
    </row>
    <row r="116" spans="1:12" ht="14.25" customHeight="1">
      <c r="A116" s="179"/>
      <c r="B116" s="148"/>
      <c r="C116" s="149"/>
      <c r="D116" s="150"/>
      <c r="E116" s="151"/>
      <c r="F116" s="147"/>
      <c r="G116" s="199"/>
      <c r="H116" s="199"/>
      <c r="I116" s="201"/>
      <c r="J116" s="201"/>
      <c r="K116" s="201"/>
      <c r="L116" s="202"/>
    </row>
    <row r="117" spans="1:12" ht="14.25" customHeight="1">
      <c r="A117" s="178">
        <v>0</v>
      </c>
      <c r="B117" s="162" t="s">
        <v>405</v>
      </c>
      <c r="C117" s="155">
        <v>0</v>
      </c>
      <c r="D117" s="156" t="s">
        <v>409</v>
      </c>
      <c r="E117" s="157">
        <v>1</v>
      </c>
      <c r="F117" s="158" t="s">
        <v>184</v>
      </c>
      <c r="G117" s="203">
        <v>272000</v>
      </c>
      <c r="H117" s="203">
        <f t="shared" ref="H117" si="38">+E117*G117</f>
        <v>272000</v>
      </c>
      <c r="I117" s="205">
        <v>0</v>
      </c>
      <c r="J117" s="205" t="s">
        <v>403</v>
      </c>
      <c r="K117" s="205">
        <v>0</v>
      </c>
      <c r="L117" s="206">
        <v>0</v>
      </c>
    </row>
    <row r="118" spans="1:12" ht="14.25" customHeight="1">
      <c r="A118" s="179"/>
      <c r="B118" s="148"/>
      <c r="C118" s="149"/>
      <c r="D118" s="150"/>
      <c r="E118" s="151"/>
      <c r="F118" s="147"/>
      <c r="G118" s="199"/>
      <c r="H118" s="199"/>
      <c r="I118" s="201"/>
      <c r="J118" s="201"/>
      <c r="K118" s="201"/>
      <c r="L118" s="202"/>
    </row>
    <row r="119" spans="1:12" ht="14.25" customHeight="1">
      <c r="A119" s="178">
        <v>0</v>
      </c>
      <c r="B119" s="162" t="s">
        <v>142</v>
      </c>
      <c r="C119" s="155">
        <v>0</v>
      </c>
      <c r="D119" s="156" t="s">
        <v>141</v>
      </c>
      <c r="E119" s="157">
        <v>2</v>
      </c>
      <c r="F119" s="158" t="s">
        <v>140</v>
      </c>
      <c r="G119" s="203">
        <v>16680</v>
      </c>
      <c r="H119" s="203">
        <f t="shared" ref="H119:H121" si="39">+E119*G119</f>
        <v>33360</v>
      </c>
      <c r="I119" s="205">
        <v>0</v>
      </c>
      <c r="J119" s="205" t="s">
        <v>403</v>
      </c>
      <c r="K119" s="205">
        <v>0</v>
      </c>
      <c r="L119" s="206">
        <v>0</v>
      </c>
    </row>
    <row r="120" spans="1:12" ht="14.25" customHeight="1">
      <c r="A120" s="179"/>
      <c r="B120" s="148"/>
      <c r="C120" s="149"/>
      <c r="D120" s="150"/>
      <c r="E120" s="151"/>
      <c r="F120" s="147"/>
      <c r="G120" s="199"/>
      <c r="H120" s="199"/>
      <c r="I120" s="201"/>
      <c r="J120" s="201"/>
      <c r="K120" s="201"/>
      <c r="L120" s="202"/>
    </row>
    <row r="121" spans="1:12" ht="14.25" customHeight="1">
      <c r="A121" s="178">
        <v>0</v>
      </c>
      <c r="B121" s="162" t="s">
        <v>228</v>
      </c>
      <c r="C121" s="155">
        <v>0</v>
      </c>
      <c r="D121" s="156">
        <v>0</v>
      </c>
      <c r="E121" s="157">
        <v>1</v>
      </c>
      <c r="F121" s="158" t="s">
        <v>9</v>
      </c>
      <c r="G121" s="203">
        <v>336780</v>
      </c>
      <c r="H121" s="203">
        <f t="shared" si="39"/>
        <v>336780</v>
      </c>
      <c r="I121" s="205">
        <v>0</v>
      </c>
      <c r="J121" s="205" t="s">
        <v>403</v>
      </c>
      <c r="K121" s="205">
        <v>0</v>
      </c>
      <c r="L121" s="206">
        <v>0</v>
      </c>
    </row>
    <row r="122" spans="1:12" ht="14.25" customHeight="1">
      <c r="A122" s="179"/>
      <c r="B122" s="148"/>
      <c r="C122" s="149"/>
      <c r="D122" s="150"/>
      <c r="E122" s="151"/>
      <c r="F122" s="147"/>
      <c r="G122" s="199"/>
      <c r="H122" s="199"/>
      <c r="I122" s="201"/>
      <c r="J122" s="201"/>
      <c r="K122" s="201"/>
      <c r="L122" s="202"/>
    </row>
    <row r="123" spans="1:12" ht="14.25" customHeight="1">
      <c r="A123" s="178">
        <v>0</v>
      </c>
      <c r="B123" s="162">
        <v>0</v>
      </c>
      <c r="C123" s="155">
        <v>0</v>
      </c>
      <c r="D123" s="156">
        <v>0</v>
      </c>
      <c r="E123" s="157">
        <v>0</v>
      </c>
      <c r="F123" s="158">
        <v>0</v>
      </c>
      <c r="G123" s="203">
        <v>0</v>
      </c>
      <c r="H123" s="203">
        <v>0</v>
      </c>
      <c r="I123" s="205">
        <v>0</v>
      </c>
      <c r="J123" s="205">
        <v>0</v>
      </c>
      <c r="K123" s="205">
        <v>0</v>
      </c>
      <c r="L123" s="206">
        <v>0</v>
      </c>
    </row>
    <row r="124" spans="1:12" ht="14.25" customHeight="1">
      <c r="A124" s="179"/>
      <c r="B124" s="148"/>
      <c r="C124" s="149"/>
      <c r="D124" s="150"/>
      <c r="E124" s="151"/>
      <c r="F124" s="147"/>
      <c r="G124" s="199"/>
      <c r="H124" s="199"/>
      <c r="I124" s="201"/>
      <c r="J124" s="201"/>
      <c r="K124" s="201"/>
      <c r="L124" s="202"/>
    </row>
    <row r="125" spans="1:12" ht="14.25" customHeight="1">
      <c r="A125" s="178">
        <v>0</v>
      </c>
      <c r="B125" s="162">
        <v>0</v>
      </c>
      <c r="C125" s="155">
        <v>0</v>
      </c>
      <c r="D125" s="156">
        <v>0</v>
      </c>
      <c r="E125" s="157">
        <v>0</v>
      </c>
      <c r="F125" s="158">
        <v>0</v>
      </c>
      <c r="G125" s="203">
        <v>0</v>
      </c>
      <c r="H125" s="203">
        <v>0</v>
      </c>
      <c r="I125" s="205">
        <v>0</v>
      </c>
      <c r="J125" s="205">
        <v>0</v>
      </c>
      <c r="K125" s="205">
        <v>0</v>
      </c>
      <c r="L125" s="206">
        <v>0</v>
      </c>
    </row>
    <row r="126" spans="1:12" ht="14.25" customHeight="1">
      <c r="A126" s="179"/>
      <c r="B126" s="148"/>
      <c r="C126" s="149"/>
      <c r="D126" s="150"/>
      <c r="E126" s="151"/>
      <c r="F126" s="147"/>
      <c r="G126" s="199"/>
      <c r="H126" s="199"/>
      <c r="I126" s="201"/>
      <c r="J126" s="201"/>
      <c r="K126" s="201"/>
      <c r="L126" s="202"/>
    </row>
    <row r="127" spans="1:12" ht="14.25" customHeight="1">
      <c r="A127" s="178">
        <v>0</v>
      </c>
      <c r="B127" s="162">
        <v>0</v>
      </c>
      <c r="C127" s="155">
        <v>0</v>
      </c>
      <c r="D127" s="156">
        <v>0</v>
      </c>
      <c r="E127" s="157">
        <v>0</v>
      </c>
      <c r="F127" s="158">
        <v>0</v>
      </c>
      <c r="G127" s="203">
        <v>0</v>
      </c>
      <c r="H127" s="203">
        <v>0</v>
      </c>
      <c r="I127" s="205">
        <v>0</v>
      </c>
      <c r="J127" s="205">
        <v>0</v>
      </c>
      <c r="K127" s="205">
        <v>0</v>
      </c>
      <c r="L127" s="206">
        <v>0</v>
      </c>
    </row>
    <row r="128" spans="1:12" ht="14.25" customHeight="1">
      <c r="A128" s="179"/>
      <c r="B128" s="148"/>
      <c r="C128" s="149"/>
      <c r="D128" s="150"/>
      <c r="E128" s="151"/>
      <c r="F128" s="147"/>
      <c r="G128" s="199"/>
      <c r="H128" s="199"/>
      <c r="I128" s="201"/>
      <c r="J128" s="201"/>
      <c r="K128" s="201"/>
      <c r="L128" s="202"/>
    </row>
    <row r="129" spans="1:12" ht="14.25" customHeight="1">
      <c r="A129" s="178">
        <v>0</v>
      </c>
      <c r="B129" s="162">
        <v>0</v>
      </c>
      <c r="C129" s="155">
        <v>0</v>
      </c>
      <c r="D129" s="156">
        <v>0</v>
      </c>
      <c r="E129" s="157">
        <v>0</v>
      </c>
      <c r="F129" s="158">
        <v>0</v>
      </c>
      <c r="G129" s="203">
        <v>0</v>
      </c>
      <c r="H129" s="203">
        <v>0</v>
      </c>
      <c r="I129" s="205">
        <v>0</v>
      </c>
      <c r="J129" s="205">
        <v>0</v>
      </c>
      <c r="K129" s="205">
        <v>0</v>
      </c>
      <c r="L129" s="206">
        <v>0</v>
      </c>
    </row>
    <row r="130" spans="1:12" ht="14.25" customHeight="1">
      <c r="A130" s="179"/>
      <c r="B130" s="148"/>
      <c r="C130" s="149"/>
      <c r="D130" s="150"/>
      <c r="E130" s="151"/>
      <c r="F130" s="147"/>
      <c r="G130" s="199"/>
      <c r="H130" s="199"/>
      <c r="I130" s="201"/>
      <c r="J130" s="201"/>
      <c r="K130" s="201"/>
      <c r="L130" s="202"/>
    </row>
    <row r="131" spans="1:12" ht="14.25" customHeight="1">
      <c r="A131" s="178">
        <v>0</v>
      </c>
      <c r="B131" s="162">
        <v>0</v>
      </c>
      <c r="C131" s="155">
        <v>0</v>
      </c>
      <c r="D131" s="156">
        <v>0</v>
      </c>
      <c r="E131" s="157">
        <v>0</v>
      </c>
      <c r="F131" s="158">
        <v>0</v>
      </c>
      <c r="G131" s="203">
        <v>0</v>
      </c>
      <c r="H131" s="203">
        <v>0</v>
      </c>
      <c r="I131" s="205">
        <v>0</v>
      </c>
      <c r="J131" s="205">
        <v>0</v>
      </c>
      <c r="K131" s="205">
        <v>0</v>
      </c>
      <c r="L131" s="206">
        <v>0</v>
      </c>
    </row>
    <row r="132" spans="1:12" ht="14.25" customHeight="1">
      <c r="A132" s="179"/>
      <c r="B132" s="148"/>
      <c r="C132" s="149"/>
      <c r="D132" s="150"/>
      <c r="E132" s="151"/>
      <c r="F132" s="147"/>
      <c r="G132" s="199"/>
      <c r="H132" s="199"/>
      <c r="I132" s="201"/>
      <c r="J132" s="201"/>
      <c r="K132" s="201"/>
      <c r="L132" s="202"/>
    </row>
    <row r="133" spans="1:12" ht="14.25" customHeight="1">
      <c r="A133" s="178">
        <v>0</v>
      </c>
      <c r="B133" s="162">
        <v>0</v>
      </c>
      <c r="C133" s="155">
        <v>0</v>
      </c>
      <c r="D133" s="156">
        <v>0</v>
      </c>
      <c r="E133" s="157">
        <v>0</v>
      </c>
      <c r="F133" s="158">
        <v>0</v>
      </c>
      <c r="G133" s="203">
        <v>0</v>
      </c>
      <c r="H133" s="203">
        <v>0</v>
      </c>
      <c r="I133" s="205">
        <v>0</v>
      </c>
      <c r="J133" s="205">
        <v>0</v>
      </c>
      <c r="K133" s="205">
        <v>0</v>
      </c>
      <c r="L133" s="206">
        <v>0</v>
      </c>
    </row>
    <row r="134" spans="1:12" ht="14.25" customHeight="1">
      <c r="A134" s="179"/>
      <c r="B134" s="148"/>
      <c r="C134" s="149"/>
      <c r="D134" s="150"/>
      <c r="E134" s="151"/>
      <c r="F134" s="147"/>
      <c r="G134" s="199"/>
      <c r="H134" s="199"/>
      <c r="I134" s="201"/>
      <c r="J134" s="201"/>
      <c r="K134" s="201"/>
      <c r="L134" s="202"/>
    </row>
    <row r="135" spans="1:12" ht="14.25" customHeight="1">
      <c r="A135" s="178">
        <v>0</v>
      </c>
      <c r="B135" s="162">
        <v>0</v>
      </c>
      <c r="C135" s="155">
        <v>0</v>
      </c>
      <c r="D135" s="156">
        <v>0</v>
      </c>
      <c r="E135" s="157">
        <v>0</v>
      </c>
      <c r="F135" s="158">
        <v>0</v>
      </c>
      <c r="G135" s="203">
        <v>0</v>
      </c>
      <c r="H135" s="203">
        <v>0</v>
      </c>
      <c r="I135" s="205">
        <v>0</v>
      </c>
      <c r="J135" s="205">
        <v>0</v>
      </c>
      <c r="K135" s="205">
        <v>0</v>
      </c>
      <c r="L135" s="206">
        <v>0</v>
      </c>
    </row>
    <row r="136" spans="1:12" ht="14.25" customHeight="1">
      <c r="A136" s="179"/>
      <c r="B136" s="148"/>
      <c r="C136" s="149"/>
      <c r="D136" s="150"/>
      <c r="E136" s="151"/>
      <c r="F136" s="147"/>
      <c r="G136" s="199"/>
      <c r="H136" s="199"/>
      <c r="I136" s="201"/>
      <c r="J136" s="201"/>
      <c r="K136" s="201"/>
      <c r="L136" s="202"/>
    </row>
    <row r="137" spans="1:12" ht="14.25" customHeight="1">
      <c r="A137" s="178">
        <v>0</v>
      </c>
      <c r="B137" s="162" t="s">
        <v>227</v>
      </c>
      <c r="C137" s="155">
        <v>0</v>
      </c>
      <c r="D137" s="156">
        <v>0</v>
      </c>
      <c r="E137" s="157">
        <v>0</v>
      </c>
      <c r="F137" s="158">
        <v>0</v>
      </c>
      <c r="G137" s="203">
        <v>0</v>
      </c>
      <c r="H137" s="203">
        <f>SUM(H38:H135)</f>
        <v>7173760</v>
      </c>
      <c r="I137" s="205">
        <v>0</v>
      </c>
      <c r="J137" s="205">
        <v>0</v>
      </c>
      <c r="K137" s="205">
        <v>0</v>
      </c>
      <c r="L137" s="206">
        <v>0</v>
      </c>
    </row>
    <row r="138" spans="1:12" ht="14.25" customHeight="1">
      <c r="A138" s="179"/>
      <c r="B138" s="148"/>
      <c r="C138" s="149"/>
      <c r="D138" s="150"/>
      <c r="E138" s="151"/>
      <c r="F138" s="147"/>
      <c r="G138" s="199"/>
      <c r="H138" s="199"/>
      <c r="I138" s="201"/>
      <c r="J138" s="201"/>
      <c r="K138" s="201"/>
      <c r="L138" s="202"/>
    </row>
    <row r="139" spans="1:12" ht="14.25" customHeight="1">
      <c r="A139" s="178">
        <v>2</v>
      </c>
      <c r="B139" s="162" t="s">
        <v>226</v>
      </c>
      <c r="C139" s="155">
        <v>0</v>
      </c>
      <c r="D139" s="156">
        <v>0</v>
      </c>
      <c r="E139" s="157">
        <v>0</v>
      </c>
      <c r="F139" s="158">
        <v>0</v>
      </c>
      <c r="G139" s="203">
        <v>0</v>
      </c>
      <c r="H139" s="203">
        <v>0</v>
      </c>
      <c r="I139" s="205">
        <v>0</v>
      </c>
      <c r="J139" s="205">
        <v>0</v>
      </c>
      <c r="K139" s="205">
        <v>0</v>
      </c>
      <c r="L139" s="206">
        <v>0</v>
      </c>
    </row>
    <row r="140" spans="1:12" ht="14.25" customHeight="1">
      <c r="A140" s="179"/>
      <c r="B140" s="148"/>
      <c r="C140" s="149"/>
      <c r="D140" s="150"/>
      <c r="E140" s="151"/>
      <c r="F140" s="147"/>
      <c r="G140" s="199"/>
      <c r="H140" s="199"/>
      <c r="I140" s="201"/>
      <c r="J140" s="201"/>
      <c r="K140" s="201"/>
      <c r="L140" s="202"/>
    </row>
    <row r="141" spans="1:12" ht="14.25" customHeight="1">
      <c r="A141" s="178">
        <v>0</v>
      </c>
      <c r="B141" s="162" t="s">
        <v>222</v>
      </c>
      <c r="C141" s="155" t="s">
        <v>67</v>
      </c>
      <c r="D141" s="156" t="s">
        <v>225</v>
      </c>
      <c r="E141" s="157">
        <v>583</v>
      </c>
      <c r="F141" s="158" t="s">
        <v>65</v>
      </c>
      <c r="G141" s="203">
        <v>710</v>
      </c>
      <c r="H141" s="203">
        <f t="shared" ref="H141:H203" si="40">+E141*G141</f>
        <v>413930</v>
      </c>
      <c r="I141" s="205">
        <v>0</v>
      </c>
      <c r="J141" s="205" t="s">
        <v>403</v>
      </c>
      <c r="K141" s="205">
        <v>0</v>
      </c>
      <c r="L141" s="206">
        <v>0</v>
      </c>
    </row>
    <row r="142" spans="1:12" ht="14.25" customHeight="1">
      <c r="A142" s="179"/>
      <c r="B142" s="148"/>
      <c r="C142" s="149"/>
      <c r="D142" s="150"/>
      <c r="E142" s="151"/>
      <c r="F142" s="147"/>
      <c r="G142" s="199"/>
      <c r="H142" s="199"/>
      <c r="I142" s="201"/>
      <c r="J142" s="201"/>
      <c r="K142" s="201"/>
      <c r="L142" s="202"/>
    </row>
    <row r="143" spans="1:12" ht="14.25" customHeight="1">
      <c r="A143" s="178">
        <v>0</v>
      </c>
      <c r="B143" s="162" t="s">
        <v>222</v>
      </c>
      <c r="C143" s="155" t="s">
        <v>67</v>
      </c>
      <c r="D143" s="156" t="s">
        <v>224</v>
      </c>
      <c r="E143" s="157">
        <v>109</v>
      </c>
      <c r="F143" s="158" t="s">
        <v>65</v>
      </c>
      <c r="G143" s="203">
        <v>970</v>
      </c>
      <c r="H143" s="203">
        <f t="shared" si="40"/>
        <v>105730</v>
      </c>
      <c r="I143" s="205">
        <v>0</v>
      </c>
      <c r="J143" s="205" t="s">
        <v>403</v>
      </c>
      <c r="K143" s="205">
        <v>0</v>
      </c>
      <c r="L143" s="206">
        <v>0</v>
      </c>
    </row>
    <row r="144" spans="1:12" ht="14.25" customHeight="1">
      <c r="A144" s="179"/>
      <c r="B144" s="148"/>
      <c r="C144" s="149"/>
      <c r="D144" s="150"/>
      <c r="E144" s="151"/>
      <c r="F144" s="147"/>
      <c r="G144" s="199"/>
      <c r="H144" s="199"/>
      <c r="I144" s="201"/>
      <c r="J144" s="201"/>
      <c r="K144" s="201"/>
      <c r="L144" s="202"/>
    </row>
    <row r="145" spans="1:12" ht="14.25" customHeight="1">
      <c r="A145" s="178">
        <v>0</v>
      </c>
      <c r="B145" s="162" t="s">
        <v>222</v>
      </c>
      <c r="C145" s="155" t="s">
        <v>67</v>
      </c>
      <c r="D145" s="156" t="s">
        <v>223</v>
      </c>
      <c r="E145" s="157">
        <v>458</v>
      </c>
      <c r="F145" s="158" t="s">
        <v>65</v>
      </c>
      <c r="G145" s="203">
        <v>960</v>
      </c>
      <c r="H145" s="203">
        <f t="shared" si="40"/>
        <v>439680</v>
      </c>
      <c r="I145" s="205">
        <v>0</v>
      </c>
      <c r="J145" s="205" t="s">
        <v>403</v>
      </c>
      <c r="K145" s="205">
        <v>0</v>
      </c>
      <c r="L145" s="206">
        <v>0</v>
      </c>
    </row>
    <row r="146" spans="1:12" ht="14.25" customHeight="1">
      <c r="A146" s="179"/>
      <c r="B146" s="148"/>
      <c r="C146" s="149"/>
      <c r="D146" s="150"/>
      <c r="E146" s="151"/>
      <c r="F146" s="147"/>
      <c r="G146" s="199"/>
      <c r="H146" s="199"/>
      <c r="I146" s="201"/>
      <c r="J146" s="201"/>
      <c r="K146" s="201"/>
      <c r="L146" s="202"/>
    </row>
    <row r="147" spans="1:12" ht="14.25" customHeight="1">
      <c r="A147" s="178">
        <v>0</v>
      </c>
      <c r="B147" s="162" t="s">
        <v>222</v>
      </c>
      <c r="C147" s="155" t="s">
        <v>67</v>
      </c>
      <c r="D147" s="156" t="s">
        <v>221</v>
      </c>
      <c r="E147" s="157">
        <v>838</v>
      </c>
      <c r="F147" s="158" t="s">
        <v>65</v>
      </c>
      <c r="G147" s="203">
        <v>1260</v>
      </c>
      <c r="H147" s="203">
        <f t="shared" si="40"/>
        <v>1055880</v>
      </c>
      <c r="I147" s="205">
        <v>0</v>
      </c>
      <c r="J147" s="205" t="s">
        <v>403</v>
      </c>
      <c r="K147" s="205">
        <v>0</v>
      </c>
      <c r="L147" s="206">
        <v>0</v>
      </c>
    </row>
    <row r="148" spans="1:12" ht="14.25" customHeight="1">
      <c r="A148" s="179"/>
      <c r="B148" s="148"/>
      <c r="C148" s="149"/>
      <c r="D148" s="150"/>
      <c r="E148" s="151"/>
      <c r="F148" s="147"/>
      <c r="G148" s="199"/>
      <c r="H148" s="199"/>
      <c r="I148" s="201"/>
      <c r="J148" s="201"/>
      <c r="K148" s="201"/>
      <c r="L148" s="202"/>
    </row>
    <row r="149" spans="1:12" ht="14.25" customHeight="1">
      <c r="A149" s="178">
        <v>0</v>
      </c>
      <c r="B149" s="162" t="s">
        <v>222</v>
      </c>
      <c r="C149" s="155" t="s">
        <v>86</v>
      </c>
      <c r="D149" s="156" t="s">
        <v>223</v>
      </c>
      <c r="E149" s="157">
        <v>3</v>
      </c>
      <c r="F149" s="158" t="s">
        <v>65</v>
      </c>
      <c r="G149" s="203">
        <v>820</v>
      </c>
      <c r="H149" s="203">
        <f t="shared" si="40"/>
        <v>2460</v>
      </c>
      <c r="I149" s="205">
        <v>0</v>
      </c>
      <c r="J149" s="205" t="s">
        <v>403</v>
      </c>
      <c r="K149" s="205">
        <v>0</v>
      </c>
      <c r="L149" s="206">
        <v>0</v>
      </c>
    </row>
    <row r="150" spans="1:12" ht="14.25" customHeight="1">
      <c r="A150" s="179"/>
      <c r="B150" s="148"/>
      <c r="C150" s="149"/>
      <c r="D150" s="150"/>
      <c r="E150" s="151"/>
      <c r="F150" s="147"/>
      <c r="G150" s="199"/>
      <c r="H150" s="199"/>
      <c r="I150" s="201"/>
      <c r="J150" s="201"/>
      <c r="K150" s="201"/>
      <c r="L150" s="202"/>
    </row>
    <row r="151" spans="1:12" ht="14.25" customHeight="1">
      <c r="A151" s="178">
        <v>0</v>
      </c>
      <c r="B151" s="162" t="s">
        <v>222</v>
      </c>
      <c r="C151" s="155" t="s">
        <v>86</v>
      </c>
      <c r="D151" s="156" t="s">
        <v>221</v>
      </c>
      <c r="E151" s="157">
        <v>3</v>
      </c>
      <c r="F151" s="158" t="s">
        <v>65</v>
      </c>
      <c r="G151" s="203">
        <v>1020</v>
      </c>
      <c r="H151" s="203">
        <f t="shared" si="40"/>
        <v>3060</v>
      </c>
      <c r="I151" s="205">
        <v>0</v>
      </c>
      <c r="J151" s="205" t="s">
        <v>403</v>
      </c>
      <c r="K151" s="205">
        <v>0</v>
      </c>
      <c r="L151" s="206">
        <v>0</v>
      </c>
    </row>
    <row r="152" spans="1:12" ht="14.25" customHeight="1">
      <c r="A152" s="179"/>
      <c r="B152" s="148"/>
      <c r="C152" s="149"/>
      <c r="D152" s="150"/>
      <c r="E152" s="151"/>
      <c r="F152" s="147"/>
      <c r="G152" s="199"/>
      <c r="H152" s="199"/>
      <c r="I152" s="201"/>
      <c r="J152" s="201"/>
      <c r="K152" s="201"/>
      <c r="L152" s="202"/>
    </row>
    <row r="153" spans="1:12" ht="14.25" customHeight="1">
      <c r="A153" s="178">
        <v>0</v>
      </c>
      <c r="B153" s="162" t="s">
        <v>220</v>
      </c>
      <c r="C153" s="155" t="s">
        <v>97</v>
      </c>
      <c r="D153" s="156" t="s">
        <v>218</v>
      </c>
      <c r="E153" s="157">
        <v>20</v>
      </c>
      <c r="F153" s="158" t="s">
        <v>65</v>
      </c>
      <c r="G153" s="203">
        <v>1300</v>
      </c>
      <c r="H153" s="203">
        <f t="shared" si="40"/>
        <v>26000</v>
      </c>
      <c r="I153" s="205">
        <v>0</v>
      </c>
      <c r="J153" s="205" t="s">
        <v>403</v>
      </c>
      <c r="K153" s="205">
        <v>0</v>
      </c>
      <c r="L153" s="206">
        <v>0</v>
      </c>
    </row>
    <row r="154" spans="1:12" ht="14.25" customHeight="1">
      <c r="A154" s="179"/>
      <c r="B154" s="148"/>
      <c r="C154" s="149"/>
      <c r="D154" s="150"/>
      <c r="E154" s="151"/>
      <c r="F154" s="147"/>
      <c r="G154" s="199"/>
      <c r="H154" s="199"/>
      <c r="I154" s="201"/>
      <c r="J154" s="201"/>
      <c r="K154" s="201"/>
      <c r="L154" s="202"/>
    </row>
    <row r="155" spans="1:12" ht="14.25" customHeight="1">
      <c r="A155" s="178">
        <v>0</v>
      </c>
      <c r="B155" s="162" t="s">
        <v>220</v>
      </c>
      <c r="C155" s="155" t="s">
        <v>219</v>
      </c>
      <c r="D155" s="156" t="s">
        <v>218</v>
      </c>
      <c r="E155" s="157">
        <v>22</v>
      </c>
      <c r="F155" s="158" t="s">
        <v>65</v>
      </c>
      <c r="G155" s="203">
        <v>1180</v>
      </c>
      <c r="H155" s="203">
        <f t="shared" si="40"/>
        <v>25960</v>
      </c>
      <c r="I155" s="205">
        <v>0</v>
      </c>
      <c r="J155" s="205" t="s">
        <v>403</v>
      </c>
      <c r="K155" s="205">
        <v>0</v>
      </c>
      <c r="L155" s="206">
        <v>0</v>
      </c>
    </row>
    <row r="156" spans="1:12" ht="14.25" customHeight="1">
      <c r="A156" s="179"/>
      <c r="B156" s="148"/>
      <c r="C156" s="149"/>
      <c r="D156" s="150"/>
      <c r="E156" s="151"/>
      <c r="F156" s="147"/>
      <c r="G156" s="199"/>
      <c r="H156" s="199"/>
      <c r="I156" s="201"/>
      <c r="J156" s="201"/>
      <c r="K156" s="201"/>
      <c r="L156" s="202"/>
    </row>
    <row r="157" spans="1:12" ht="14.25" customHeight="1">
      <c r="A157" s="178">
        <v>0</v>
      </c>
      <c r="B157" s="162" t="s">
        <v>70</v>
      </c>
      <c r="C157" s="155" t="s">
        <v>67</v>
      </c>
      <c r="D157" s="156" t="s">
        <v>217</v>
      </c>
      <c r="E157" s="157">
        <v>56</v>
      </c>
      <c r="F157" s="158" t="s">
        <v>65</v>
      </c>
      <c r="G157" s="203">
        <v>560</v>
      </c>
      <c r="H157" s="203">
        <f t="shared" si="40"/>
        <v>31360</v>
      </c>
      <c r="I157" s="205">
        <v>0</v>
      </c>
      <c r="J157" s="205" t="s">
        <v>403</v>
      </c>
      <c r="K157" s="205">
        <v>0</v>
      </c>
      <c r="L157" s="206">
        <v>0</v>
      </c>
    </row>
    <row r="158" spans="1:12" ht="14.25" customHeight="1">
      <c r="A158" s="179"/>
      <c r="B158" s="148"/>
      <c r="C158" s="149"/>
      <c r="D158" s="150"/>
      <c r="E158" s="151"/>
      <c r="F158" s="147"/>
      <c r="G158" s="199"/>
      <c r="H158" s="199"/>
      <c r="I158" s="201"/>
      <c r="J158" s="201"/>
      <c r="K158" s="201"/>
      <c r="L158" s="202"/>
    </row>
    <row r="159" spans="1:12" ht="14.25" customHeight="1">
      <c r="A159" s="178">
        <v>0</v>
      </c>
      <c r="B159" s="162" t="s">
        <v>64</v>
      </c>
      <c r="C159" s="155">
        <v>0</v>
      </c>
      <c r="D159" s="156">
        <v>0</v>
      </c>
      <c r="E159" s="157">
        <v>1</v>
      </c>
      <c r="F159" s="158" t="s">
        <v>9</v>
      </c>
      <c r="G159" s="203">
        <v>290520</v>
      </c>
      <c r="H159" s="203">
        <f t="shared" si="40"/>
        <v>290520</v>
      </c>
      <c r="I159" s="205">
        <v>0</v>
      </c>
      <c r="J159" s="205" t="s">
        <v>403</v>
      </c>
      <c r="K159" s="205">
        <v>0</v>
      </c>
      <c r="L159" s="206">
        <v>0</v>
      </c>
    </row>
    <row r="160" spans="1:12" ht="14.25" customHeight="1">
      <c r="A160" s="179"/>
      <c r="B160" s="148"/>
      <c r="C160" s="149"/>
      <c r="D160" s="150"/>
      <c r="E160" s="151"/>
      <c r="F160" s="147"/>
      <c r="G160" s="199"/>
      <c r="H160" s="199"/>
      <c r="I160" s="201"/>
      <c r="J160" s="201"/>
      <c r="K160" s="201"/>
      <c r="L160" s="202"/>
    </row>
    <row r="161" spans="1:12" ht="14.25" customHeight="1">
      <c r="A161" s="178">
        <v>0</v>
      </c>
      <c r="B161" s="162" t="s">
        <v>84</v>
      </c>
      <c r="C161" s="155" t="s">
        <v>83</v>
      </c>
      <c r="D161" s="156" t="s">
        <v>82</v>
      </c>
      <c r="E161" s="157">
        <v>6</v>
      </c>
      <c r="F161" s="158" t="s">
        <v>65</v>
      </c>
      <c r="G161" s="203">
        <v>1070</v>
      </c>
      <c r="H161" s="203">
        <f t="shared" si="40"/>
        <v>6420</v>
      </c>
      <c r="I161" s="205">
        <v>0</v>
      </c>
      <c r="J161" s="205" t="s">
        <v>403</v>
      </c>
      <c r="K161" s="205">
        <v>0</v>
      </c>
      <c r="L161" s="206">
        <v>0</v>
      </c>
    </row>
    <row r="162" spans="1:12" ht="14.25" customHeight="1">
      <c r="A162" s="179"/>
      <c r="B162" s="148"/>
      <c r="C162" s="149"/>
      <c r="D162" s="150"/>
      <c r="E162" s="151"/>
      <c r="F162" s="147"/>
      <c r="G162" s="199"/>
      <c r="H162" s="199"/>
      <c r="I162" s="201"/>
      <c r="J162" s="201"/>
      <c r="K162" s="201"/>
      <c r="L162" s="202"/>
    </row>
    <row r="163" spans="1:12" ht="14.25" customHeight="1">
      <c r="A163" s="178">
        <v>0</v>
      </c>
      <c r="B163" s="162" t="s">
        <v>84</v>
      </c>
      <c r="C163" s="155" t="s">
        <v>123</v>
      </c>
      <c r="D163" s="156" t="s">
        <v>216</v>
      </c>
      <c r="E163" s="157">
        <v>6</v>
      </c>
      <c r="F163" s="158" t="s">
        <v>65</v>
      </c>
      <c r="G163" s="203">
        <v>2930</v>
      </c>
      <c r="H163" s="203">
        <f t="shared" si="40"/>
        <v>17580</v>
      </c>
      <c r="I163" s="205">
        <v>0</v>
      </c>
      <c r="J163" s="205" t="s">
        <v>403</v>
      </c>
      <c r="K163" s="205">
        <v>0</v>
      </c>
      <c r="L163" s="206">
        <v>0</v>
      </c>
    </row>
    <row r="164" spans="1:12" ht="14.25" customHeight="1">
      <c r="A164" s="179"/>
      <c r="B164" s="148"/>
      <c r="C164" s="149"/>
      <c r="D164" s="150"/>
      <c r="E164" s="151"/>
      <c r="F164" s="147"/>
      <c r="G164" s="199"/>
      <c r="H164" s="199"/>
      <c r="I164" s="201"/>
      <c r="J164" s="201"/>
      <c r="K164" s="201"/>
      <c r="L164" s="202"/>
    </row>
    <row r="165" spans="1:12" ht="14.25" customHeight="1">
      <c r="A165" s="178">
        <v>0</v>
      </c>
      <c r="B165" s="162" t="s">
        <v>121</v>
      </c>
      <c r="C165" s="155" t="s">
        <v>120</v>
      </c>
      <c r="D165" s="156" t="s">
        <v>122</v>
      </c>
      <c r="E165" s="157">
        <v>17</v>
      </c>
      <c r="F165" s="158" t="s">
        <v>65</v>
      </c>
      <c r="G165" s="203">
        <v>3930</v>
      </c>
      <c r="H165" s="203">
        <f t="shared" si="40"/>
        <v>66810</v>
      </c>
      <c r="I165" s="205">
        <v>0</v>
      </c>
      <c r="J165" s="205" t="s">
        <v>403</v>
      </c>
      <c r="K165" s="205">
        <v>0</v>
      </c>
      <c r="L165" s="206">
        <v>0</v>
      </c>
    </row>
    <row r="166" spans="1:12" ht="14.25" customHeight="1">
      <c r="A166" s="179"/>
      <c r="B166" s="148"/>
      <c r="C166" s="149"/>
      <c r="D166" s="150"/>
      <c r="E166" s="151"/>
      <c r="F166" s="147"/>
      <c r="G166" s="199"/>
      <c r="H166" s="199"/>
      <c r="I166" s="201"/>
      <c r="J166" s="201"/>
      <c r="K166" s="201"/>
      <c r="L166" s="202"/>
    </row>
    <row r="167" spans="1:12" ht="14.25" customHeight="1">
      <c r="A167" s="178">
        <v>0</v>
      </c>
      <c r="B167" s="162" t="s">
        <v>121</v>
      </c>
      <c r="C167" s="155" t="s">
        <v>120</v>
      </c>
      <c r="D167" s="156" t="s">
        <v>119</v>
      </c>
      <c r="E167" s="157">
        <v>22</v>
      </c>
      <c r="F167" s="158" t="s">
        <v>65</v>
      </c>
      <c r="G167" s="203">
        <v>1460</v>
      </c>
      <c r="H167" s="203">
        <f t="shared" si="40"/>
        <v>32120</v>
      </c>
      <c r="I167" s="205">
        <v>0</v>
      </c>
      <c r="J167" s="205" t="s">
        <v>403</v>
      </c>
      <c r="K167" s="205">
        <v>0</v>
      </c>
      <c r="L167" s="206">
        <v>0</v>
      </c>
    </row>
    <row r="168" spans="1:12" ht="14.25" customHeight="1">
      <c r="A168" s="179"/>
      <c r="B168" s="148"/>
      <c r="C168" s="149"/>
      <c r="D168" s="150"/>
      <c r="E168" s="151"/>
      <c r="F168" s="147"/>
      <c r="G168" s="199"/>
      <c r="H168" s="199"/>
      <c r="I168" s="201"/>
      <c r="J168" s="201"/>
      <c r="K168" s="201"/>
      <c r="L168" s="202"/>
    </row>
    <row r="169" spans="1:12" ht="14.25" customHeight="1">
      <c r="A169" s="178">
        <v>0</v>
      </c>
      <c r="B169" s="162" t="s">
        <v>81</v>
      </c>
      <c r="C169" s="155" t="s">
        <v>80</v>
      </c>
      <c r="D169" s="156" t="s">
        <v>79</v>
      </c>
      <c r="E169" s="157">
        <v>132</v>
      </c>
      <c r="F169" s="158" t="s">
        <v>48</v>
      </c>
      <c r="G169" s="203">
        <v>2500</v>
      </c>
      <c r="H169" s="203">
        <f t="shared" si="40"/>
        <v>330000</v>
      </c>
      <c r="I169" s="205">
        <v>0</v>
      </c>
      <c r="J169" s="205" t="s">
        <v>403</v>
      </c>
      <c r="K169" s="205">
        <v>0</v>
      </c>
      <c r="L169" s="206">
        <v>0</v>
      </c>
    </row>
    <row r="170" spans="1:12" ht="14.25" customHeight="1">
      <c r="A170" s="179"/>
      <c r="B170" s="148"/>
      <c r="C170" s="149"/>
      <c r="D170" s="150"/>
      <c r="E170" s="151"/>
      <c r="F170" s="147"/>
      <c r="G170" s="199"/>
      <c r="H170" s="199"/>
      <c r="I170" s="201"/>
      <c r="J170" s="201"/>
      <c r="K170" s="201"/>
      <c r="L170" s="202"/>
    </row>
    <row r="171" spans="1:12" ht="14.25" customHeight="1">
      <c r="A171" s="178">
        <v>0</v>
      </c>
      <c r="B171" s="162" t="s">
        <v>215</v>
      </c>
      <c r="C171" s="155" t="s">
        <v>80</v>
      </c>
      <c r="D171" s="156" t="s">
        <v>214</v>
      </c>
      <c r="E171" s="157">
        <v>2</v>
      </c>
      <c r="F171" s="158" t="s">
        <v>48</v>
      </c>
      <c r="G171" s="203">
        <v>3640</v>
      </c>
      <c r="H171" s="203">
        <f t="shared" si="40"/>
        <v>7280</v>
      </c>
      <c r="I171" s="205">
        <v>0</v>
      </c>
      <c r="J171" s="205" t="s">
        <v>403</v>
      </c>
      <c r="K171" s="205">
        <v>0</v>
      </c>
      <c r="L171" s="206">
        <v>0</v>
      </c>
    </row>
    <row r="172" spans="1:12" ht="14.25" customHeight="1">
      <c r="A172" s="179"/>
      <c r="B172" s="148"/>
      <c r="C172" s="149"/>
      <c r="D172" s="150"/>
      <c r="E172" s="151"/>
      <c r="F172" s="147"/>
      <c r="G172" s="199"/>
      <c r="H172" s="199"/>
      <c r="I172" s="201"/>
      <c r="J172" s="201"/>
      <c r="K172" s="201"/>
      <c r="L172" s="202"/>
    </row>
    <row r="173" spans="1:12" ht="14.25" customHeight="1">
      <c r="A173" s="178">
        <v>0</v>
      </c>
      <c r="B173" s="162" t="s">
        <v>213</v>
      </c>
      <c r="C173" s="155" t="s">
        <v>212</v>
      </c>
      <c r="D173" s="156" t="s">
        <v>211</v>
      </c>
      <c r="E173" s="157">
        <v>2</v>
      </c>
      <c r="F173" s="158" t="s">
        <v>48</v>
      </c>
      <c r="G173" s="203">
        <v>11780</v>
      </c>
      <c r="H173" s="203">
        <f t="shared" si="40"/>
        <v>23560</v>
      </c>
      <c r="I173" s="205">
        <v>0</v>
      </c>
      <c r="J173" s="205" t="s">
        <v>403</v>
      </c>
      <c r="K173" s="205">
        <v>0</v>
      </c>
      <c r="L173" s="206">
        <v>0</v>
      </c>
    </row>
    <row r="174" spans="1:12" ht="14.25" customHeight="1">
      <c r="A174" s="179"/>
      <c r="B174" s="148"/>
      <c r="C174" s="149"/>
      <c r="D174" s="150"/>
      <c r="E174" s="151"/>
      <c r="F174" s="147"/>
      <c r="G174" s="199"/>
      <c r="H174" s="199"/>
      <c r="I174" s="201"/>
      <c r="J174" s="201"/>
      <c r="K174" s="201"/>
      <c r="L174" s="202"/>
    </row>
    <row r="175" spans="1:12" ht="14.25" customHeight="1">
      <c r="A175" s="178">
        <v>0</v>
      </c>
      <c r="B175" s="162" t="s">
        <v>205</v>
      </c>
      <c r="C175" s="155" t="s">
        <v>145</v>
      </c>
      <c r="D175" s="156" t="s">
        <v>210</v>
      </c>
      <c r="E175" s="157">
        <v>9</v>
      </c>
      <c r="F175" s="158" t="s">
        <v>48</v>
      </c>
      <c r="G175" s="203">
        <v>2870</v>
      </c>
      <c r="H175" s="203">
        <f t="shared" si="40"/>
        <v>25830</v>
      </c>
      <c r="I175" s="205">
        <v>0</v>
      </c>
      <c r="J175" s="205" t="s">
        <v>403</v>
      </c>
      <c r="K175" s="205">
        <v>0</v>
      </c>
      <c r="L175" s="206">
        <v>0</v>
      </c>
    </row>
    <row r="176" spans="1:12" ht="14.25" customHeight="1">
      <c r="A176" s="179"/>
      <c r="B176" s="148"/>
      <c r="C176" s="149"/>
      <c r="D176" s="150"/>
      <c r="E176" s="151"/>
      <c r="F176" s="147"/>
      <c r="G176" s="199"/>
      <c r="H176" s="199"/>
      <c r="I176" s="201"/>
      <c r="J176" s="201"/>
      <c r="K176" s="201"/>
      <c r="L176" s="202"/>
    </row>
    <row r="177" spans="1:12" ht="14.25" customHeight="1">
      <c r="A177" s="178">
        <v>0</v>
      </c>
      <c r="B177" s="162" t="s">
        <v>205</v>
      </c>
      <c r="C177" s="155" t="s">
        <v>145</v>
      </c>
      <c r="D177" s="156" t="s">
        <v>209</v>
      </c>
      <c r="E177" s="157">
        <v>2</v>
      </c>
      <c r="F177" s="158" t="s">
        <v>48</v>
      </c>
      <c r="G177" s="203">
        <v>4190</v>
      </c>
      <c r="H177" s="203">
        <f t="shared" si="40"/>
        <v>8380</v>
      </c>
      <c r="I177" s="205">
        <v>0</v>
      </c>
      <c r="J177" s="205" t="s">
        <v>403</v>
      </c>
      <c r="K177" s="205">
        <v>0</v>
      </c>
      <c r="L177" s="206">
        <v>0</v>
      </c>
    </row>
    <row r="178" spans="1:12" ht="14.25" customHeight="1">
      <c r="A178" s="179"/>
      <c r="B178" s="148"/>
      <c r="C178" s="149"/>
      <c r="D178" s="150"/>
      <c r="E178" s="151"/>
      <c r="F178" s="147"/>
      <c r="G178" s="199"/>
      <c r="H178" s="199"/>
      <c r="I178" s="201"/>
      <c r="J178" s="201"/>
      <c r="K178" s="201"/>
      <c r="L178" s="202"/>
    </row>
    <row r="179" spans="1:12" ht="14.25" customHeight="1">
      <c r="A179" s="178">
        <v>0</v>
      </c>
      <c r="B179" s="162" t="s">
        <v>205</v>
      </c>
      <c r="C179" s="155" t="s">
        <v>145</v>
      </c>
      <c r="D179" s="156" t="s">
        <v>208</v>
      </c>
      <c r="E179" s="157">
        <v>4</v>
      </c>
      <c r="F179" s="158" t="s">
        <v>48</v>
      </c>
      <c r="G179" s="203">
        <v>5170</v>
      </c>
      <c r="H179" s="203">
        <f t="shared" si="40"/>
        <v>20680</v>
      </c>
      <c r="I179" s="205">
        <v>0</v>
      </c>
      <c r="J179" s="205" t="s">
        <v>403</v>
      </c>
      <c r="K179" s="205">
        <v>0</v>
      </c>
      <c r="L179" s="206">
        <v>0</v>
      </c>
    </row>
    <row r="180" spans="1:12" ht="14.25" customHeight="1">
      <c r="A180" s="179"/>
      <c r="B180" s="148"/>
      <c r="C180" s="149"/>
      <c r="D180" s="150"/>
      <c r="E180" s="151"/>
      <c r="F180" s="147"/>
      <c r="G180" s="199"/>
      <c r="H180" s="199"/>
      <c r="I180" s="201"/>
      <c r="J180" s="201"/>
      <c r="K180" s="201"/>
      <c r="L180" s="202"/>
    </row>
    <row r="181" spans="1:12" ht="14.25" customHeight="1">
      <c r="A181" s="178">
        <v>0</v>
      </c>
      <c r="B181" s="162" t="s">
        <v>205</v>
      </c>
      <c r="C181" s="155" t="s">
        <v>145</v>
      </c>
      <c r="D181" s="156" t="s">
        <v>207</v>
      </c>
      <c r="E181" s="157">
        <v>5</v>
      </c>
      <c r="F181" s="158" t="s">
        <v>48</v>
      </c>
      <c r="G181" s="203">
        <v>6490</v>
      </c>
      <c r="H181" s="203">
        <f t="shared" si="40"/>
        <v>32450</v>
      </c>
      <c r="I181" s="205">
        <v>0</v>
      </c>
      <c r="J181" s="205" t="s">
        <v>403</v>
      </c>
      <c r="K181" s="205">
        <v>0</v>
      </c>
      <c r="L181" s="206">
        <v>0</v>
      </c>
    </row>
    <row r="182" spans="1:12" ht="14.25" customHeight="1">
      <c r="A182" s="179"/>
      <c r="B182" s="148"/>
      <c r="C182" s="149"/>
      <c r="D182" s="150"/>
      <c r="E182" s="151"/>
      <c r="F182" s="147"/>
      <c r="G182" s="199"/>
      <c r="H182" s="199"/>
      <c r="I182" s="201"/>
      <c r="J182" s="201"/>
      <c r="K182" s="201"/>
      <c r="L182" s="202"/>
    </row>
    <row r="183" spans="1:12" ht="14.25" customHeight="1">
      <c r="A183" s="178">
        <v>0</v>
      </c>
      <c r="B183" s="162" t="s">
        <v>205</v>
      </c>
      <c r="C183" s="155" t="s">
        <v>145</v>
      </c>
      <c r="D183" s="156" t="s">
        <v>206</v>
      </c>
      <c r="E183" s="157">
        <v>1</v>
      </c>
      <c r="F183" s="158" t="s">
        <v>48</v>
      </c>
      <c r="G183" s="203">
        <v>10600</v>
      </c>
      <c r="H183" s="203">
        <f t="shared" si="40"/>
        <v>10600</v>
      </c>
      <c r="I183" s="205">
        <v>0</v>
      </c>
      <c r="J183" s="205" t="s">
        <v>403</v>
      </c>
      <c r="K183" s="205">
        <v>0</v>
      </c>
      <c r="L183" s="206">
        <v>0</v>
      </c>
    </row>
    <row r="184" spans="1:12" ht="14.25" customHeight="1">
      <c r="A184" s="179"/>
      <c r="B184" s="148"/>
      <c r="C184" s="149"/>
      <c r="D184" s="150"/>
      <c r="E184" s="151"/>
      <c r="F184" s="147"/>
      <c r="G184" s="199"/>
      <c r="H184" s="199"/>
      <c r="I184" s="201"/>
      <c r="J184" s="201"/>
      <c r="K184" s="201"/>
      <c r="L184" s="202"/>
    </row>
    <row r="185" spans="1:12" ht="14.25" customHeight="1">
      <c r="A185" s="178">
        <v>0</v>
      </c>
      <c r="B185" s="162" t="s">
        <v>205</v>
      </c>
      <c r="C185" s="155" t="s">
        <v>145</v>
      </c>
      <c r="D185" s="156" t="s">
        <v>204</v>
      </c>
      <c r="E185" s="157">
        <v>1</v>
      </c>
      <c r="F185" s="158" t="s">
        <v>48</v>
      </c>
      <c r="G185" s="203">
        <v>9620</v>
      </c>
      <c r="H185" s="203">
        <f t="shared" si="40"/>
        <v>9620</v>
      </c>
      <c r="I185" s="205">
        <v>0</v>
      </c>
      <c r="J185" s="205" t="s">
        <v>403</v>
      </c>
      <c r="K185" s="205">
        <v>0</v>
      </c>
      <c r="L185" s="206">
        <v>0</v>
      </c>
    </row>
    <row r="186" spans="1:12" ht="14.25" customHeight="1">
      <c r="A186" s="179"/>
      <c r="B186" s="148"/>
      <c r="C186" s="149"/>
      <c r="D186" s="150"/>
      <c r="E186" s="151"/>
      <c r="F186" s="147"/>
      <c r="G186" s="199"/>
      <c r="H186" s="199"/>
      <c r="I186" s="201"/>
      <c r="J186" s="201"/>
      <c r="K186" s="201"/>
      <c r="L186" s="202"/>
    </row>
    <row r="187" spans="1:12" ht="14.25" customHeight="1">
      <c r="A187" s="178">
        <v>0</v>
      </c>
      <c r="B187" s="162" t="s">
        <v>199</v>
      </c>
      <c r="C187" s="155" t="s">
        <v>145</v>
      </c>
      <c r="D187" s="156" t="s">
        <v>203</v>
      </c>
      <c r="E187" s="157">
        <v>2</v>
      </c>
      <c r="F187" s="158" t="s">
        <v>48</v>
      </c>
      <c r="G187" s="203">
        <v>11570</v>
      </c>
      <c r="H187" s="203">
        <f t="shared" si="40"/>
        <v>23140</v>
      </c>
      <c r="I187" s="205">
        <v>0</v>
      </c>
      <c r="J187" s="205" t="s">
        <v>403</v>
      </c>
      <c r="K187" s="205">
        <v>0</v>
      </c>
      <c r="L187" s="206">
        <v>0</v>
      </c>
    </row>
    <row r="188" spans="1:12" ht="14.25" customHeight="1">
      <c r="A188" s="179"/>
      <c r="B188" s="148"/>
      <c r="C188" s="149"/>
      <c r="D188" s="150"/>
      <c r="E188" s="151"/>
      <c r="F188" s="147"/>
      <c r="G188" s="199"/>
      <c r="H188" s="199"/>
      <c r="I188" s="201"/>
      <c r="J188" s="201"/>
      <c r="K188" s="201"/>
      <c r="L188" s="202"/>
    </row>
    <row r="189" spans="1:12" ht="14.25" customHeight="1">
      <c r="A189" s="178">
        <v>0</v>
      </c>
      <c r="B189" s="162" t="s">
        <v>199</v>
      </c>
      <c r="C189" s="155" t="s">
        <v>145</v>
      </c>
      <c r="D189" s="156" t="s">
        <v>202</v>
      </c>
      <c r="E189" s="157">
        <v>1</v>
      </c>
      <c r="F189" s="158" t="s">
        <v>48</v>
      </c>
      <c r="G189" s="203">
        <v>13210</v>
      </c>
      <c r="H189" s="203">
        <f t="shared" si="40"/>
        <v>13210</v>
      </c>
      <c r="I189" s="205">
        <v>0</v>
      </c>
      <c r="J189" s="205" t="s">
        <v>403</v>
      </c>
      <c r="K189" s="205">
        <v>0</v>
      </c>
      <c r="L189" s="206">
        <v>0</v>
      </c>
    </row>
    <row r="190" spans="1:12" ht="14.25" customHeight="1">
      <c r="A190" s="179"/>
      <c r="B190" s="148"/>
      <c r="C190" s="149"/>
      <c r="D190" s="150"/>
      <c r="E190" s="151"/>
      <c r="F190" s="147"/>
      <c r="G190" s="199"/>
      <c r="H190" s="199"/>
      <c r="I190" s="201"/>
      <c r="J190" s="201"/>
      <c r="K190" s="201"/>
      <c r="L190" s="202"/>
    </row>
    <row r="191" spans="1:12" ht="14.25" customHeight="1">
      <c r="A191" s="178">
        <v>0</v>
      </c>
      <c r="B191" s="162" t="s">
        <v>199</v>
      </c>
      <c r="C191" s="155" t="s">
        <v>145</v>
      </c>
      <c r="D191" s="156" t="s">
        <v>201</v>
      </c>
      <c r="E191" s="157">
        <v>1</v>
      </c>
      <c r="F191" s="158" t="s">
        <v>48</v>
      </c>
      <c r="G191" s="203">
        <v>25560</v>
      </c>
      <c r="H191" s="203">
        <f t="shared" si="40"/>
        <v>25560</v>
      </c>
      <c r="I191" s="205">
        <v>0</v>
      </c>
      <c r="J191" s="205" t="s">
        <v>403</v>
      </c>
      <c r="K191" s="205">
        <v>0</v>
      </c>
      <c r="L191" s="206">
        <v>0</v>
      </c>
    </row>
    <row r="192" spans="1:12" ht="14.25" customHeight="1">
      <c r="A192" s="179"/>
      <c r="B192" s="148"/>
      <c r="C192" s="149"/>
      <c r="D192" s="150"/>
      <c r="E192" s="151"/>
      <c r="F192" s="147"/>
      <c r="G192" s="199"/>
      <c r="H192" s="199"/>
      <c r="I192" s="201"/>
      <c r="J192" s="201"/>
      <c r="K192" s="201"/>
      <c r="L192" s="202"/>
    </row>
    <row r="193" spans="1:12" ht="14.25" customHeight="1">
      <c r="A193" s="178">
        <v>0</v>
      </c>
      <c r="B193" s="162" t="s">
        <v>199</v>
      </c>
      <c r="C193" s="155" t="s">
        <v>145</v>
      </c>
      <c r="D193" s="156" t="s">
        <v>200</v>
      </c>
      <c r="E193" s="157">
        <v>1</v>
      </c>
      <c r="F193" s="158" t="s">
        <v>48</v>
      </c>
      <c r="G193" s="203">
        <v>38370</v>
      </c>
      <c r="H193" s="203">
        <f t="shared" si="40"/>
        <v>38370</v>
      </c>
      <c r="I193" s="205">
        <v>0</v>
      </c>
      <c r="J193" s="205" t="s">
        <v>403</v>
      </c>
      <c r="K193" s="205">
        <v>0</v>
      </c>
      <c r="L193" s="206">
        <v>0</v>
      </c>
    </row>
    <row r="194" spans="1:12" ht="14.25" customHeight="1">
      <c r="A194" s="179"/>
      <c r="B194" s="148"/>
      <c r="C194" s="149"/>
      <c r="D194" s="150"/>
      <c r="E194" s="151"/>
      <c r="F194" s="147"/>
      <c r="G194" s="199"/>
      <c r="H194" s="199"/>
      <c r="I194" s="201"/>
      <c r="J194" s="201"/>
      <c r="K194" s="201"/>
      <c r="L194" s="202"/>
    </row>
    <row r="195" spans="1:12" ht="14.25" customHeight="1">
      <c r="A195" s="178">
        <v>0</v>
      </c>
      <c r="B195" s="162" t="s">
        <v>199</v>
      </c>
      <c r="C195" s="155" t="s">
        <v>145</v>
      </c>
      <c r="D195" s="156" t="s">
        <v>198</v>
      </c>
      <c r="E195" s="157">
        <v>1</v>
      </c>
      <c r="F195" s="158" t="s">
        <v>48</v>
      </c>
      <c r="G195" s="203">
        <v>51190</v>
      </c>
      <c r="H195" s="203">
        <f t="shared" si="40"/>
        <v>51190</v>
      </c>
      <c r="I195" s="205">
        <v>0</v>
      </c>
      <c r="J195" s="205" t="s">
        <v>403</v>
      </c>
      <c r="K195" s="205">
        <v>0</v>
      </c>
      <c r="L195" s="206">
        <v>0</v>
      </c>
    </row>
    <row r="196" spans="1:12" ht="14.25" customHeight="1">
      <c r="A196" s="179"/>
      <c r="B196" s="148"/>
      <c r="C196" s="149"/>
      <c r="D196" s="150"/>
      <c r="E196" s="151"/>
      <c r="F196" s="147"/>
      <c r="G196" s="199"/>
      <c r="H196" s="199"/>
      <c r="I196" s="201"/>
      <c r="J196" s="201"/>
      <c r="K196" s="201"/>
      <c r="L196" s="202"/>
    </row>
    <row r="197" spans="1:12" ht="14.25" customHeight="1">
      <c r="A197" s="178">
        <v>0</v>
      </c>
      <c r="B197" s="162" t="s">
        <v>195</v>
      </c>
      <c r="C197" s="155">
        <v>0</v>
      </c>
      <c r="D197" s="156" t="s">
        <v>197</v>
      </c>
      <c r="E197" s="157">
        <v>1</v>
      </c>
      <c r="F197" s="158" t="s">
        <v>48</v>
      </c>
      <c r="G197" s="203">
        <v>18140</v>
      </c>
      <c r="H197" s="203">
        <f t="shared" si="40"/>
        <v>18140</v>
      </c>
      <c r="I197" s="205">
        <v>0</v>
      </c>
      <c r="J197" s="205" t="s">
        <v>403</v>
      </c>
      <c r="K197" s="205">
        <v>0</v>
      </c>
      <c r="L197" s="206">
        <v>0</v>
      </c>
    </row>
    <row r="198" spans="1:12" ht="14.25" customHeight="1">
      <c r="A198" s="179"/>
      <c r="B198" s="148"/>
      <c r="C198" s="149"/>
      <c r="D198" s="150"/>
      <c r="E198" s="151"/>
      <c r="F198" s="147"/>
      <c r="G198" s="199"/>
      <c r="H198" s="199"/>
      <c r="I198" s="201"/>
      <c r="J198" s="201"/>
      <c r="K198" s="201"/>
      <c r="L198" s="202"/>
    </row>
    <row r="199" spans="1:12" ht="14.25" customHeight="1">
      <c r="A199" s="178">
        <v>0</v>
      </c>
      <c r="B199" s="162" t="s">
        <v>406</v>
      </c>
      <c r="C199" s="155">
        <v>0</v>
      </c>
      <c r="D199" s="156" t="s">
        <v>407</v>
      </c>
      <c r="E199" s="157">
        <v>4</v>
      </c>
      <c r="F199" s="158" t="s">
        <v>48</v>
      </c>
      <c r="G199" s="203">
        <v>14470</v>
      </c>
      <c r="H199" s="203">
        <f t="shared" si="40"/>
        <v>57880</v>
      </c>
      <c r="I199" s="205">
        <v>0</v>
      </c>
      <c r="J199" s="205" t="s">
        <v>403</v>
      </c>
      <c r="K199" s="205">
        <v>0</v>
      </c>
      <c r="L199" s="206">
        <v>0</v>
      </c>
    </row>
    <row r="200" spans="1:12" ht="14.25" customHeight="1">
      <c r="A200" s="179"/>
      <c r="B200" s="148"/>
      <c r="C200" s="149"/>
      <c r="D200" s="150"/>
      <c r="E200" s="151"/>
      <c r="F200" s="147"/>
      <c r="G200" s="199"/>
      <c r="H200" s="199"/>
      <c r="I200" s="201"/>
      <c r="J200" s="201"/>
      <c r="K200" s="201"/>
      <c r="L200" s="202"/>
    </row>
    <row r="201" spans="1:12" ht="14.25" customHeight="1">
      <c r="A201" s="178">
        <v>0</v>
      </c>
      <c r="B201" s="162" t="s">
        <v>406</v>
      </c>
      <c r="C201" s="155">
        <v>0</v>
      </c>
      <c r="D201" s="156" t="s">
        <v>196</v>
      </c>
      <c r="E201" s="157">
        <v>1</v>
      </c>
      <c r="F201" s="158" t="s">
        <v>48</v>
      </c>
      <c r="G201" s="203">
        <v>14780</v>
      </c>
      <c r="H201" s="203">
        <f t="shared" si="40"/>
        <v>14780</v>
      </c>
      <c r="I201" s="205">
        <v>0</v>
      </c>
      <c r="J201" s="205" t="s">
        <v>403</v>
      </c>
      <c r="K201" s="205">
        <v>0</v>
      </c>
      <c r="L201" s="206">
        <v>0</v>
      </c>
    </row>
    <row r="202" spans="1:12" ht="14.25" customHeight="1">
      <c r="A202" s="179"/>
      <c r="B202" s="148"/>
      <c r="C202" s="149"/>
      <c r="D202" s="150"/>
      <c r="E202" s="151"/>
      <c r="F202" s="147"/>
      <c r="G202" s="199"/>
      <c r="H202" s="199"/>
      <c r="I202" s="201"/>
      <c r="J202" s="201"/>
      <c r="K202" s="201"/>
      <c r="L202" s="202"/>
    </row>
    <row r="203" spans="1:12" ht="14.25" customHeight="1">
      <c r="A203" s="178">
        <v>0</v>
      </c>
      <c r="B203" s="162" t="s">
        <v>195</v>
      </c>
      <c r="C203" s="155">
        <v>0</v>
      </c>
      <c r="D203" s="156" t="s">
        <v>194</v>
      </c>
      <c r="E203" s="157">
        <v>6</v>
      </c>
      <c r="F203" s="158" t="s">
        <v>48</v>
      </c>
      <c r="G203" s="203">
        <v>16610</v>
      </c>
      <c r="H203" s="203">
        <f t="shared" si="40"/>
        <v>99660</v>
      </c>
      <c r="I203" s="205">
        <v>0</v>
      </c>
      <c r="J203" s="205" t="s">
        <v>403</v>
      </c>
      <c r="K203" s="205">
        <v>0</v>
      </c>
      <c r="L203" s="206">
        <v>0</v>
      </c>
    </row>
    <row r="204" spans="1:12" ht="14.25" customHeight="1">
      <c r="A204" s="179"/>
      <c r="B204" s="148"/>
      <c r="C204" s="149"/>
      <c r="D204" s="150"/>
      <c r="E204" s="151"/>
      <c r="F204" s="147"/>
      <c r="G204" s="199"/>
      <c r="H204" s="199"/>
      <c r="I204" s="201"/>
      <c r="J204" s="201"/>
      <c r="K204" s="201"/>
      <c r="L204" s="202"/>
    </row>
    <row r="205" spans="1:12" ht="14.25" customHeight="1">
      <c r="A205" s="178">
        <v>0</v>
      </c>
      <c r="B205" s="162" t="s">
        <v>191</v>
      </c>
      <c r="C205" s="155" t="s">
        <v>145</v>
      </c>
      <c r="D205" s="156" t="s">
        <v>193</v>
      </c>
      <c r="E205" s="157">
        <v>1</v>
      </c>
      <c r="F205" s="158" t="s">
        <v>48</v>
      </c>
      <c r="G205" s="203">
        <v>3520</v>
      </c>
      <c r="H205" s="203">
        <f t="shared" ref="H205:H219" si="41">+E205*G205</f>
        <v>3520</v>
      </c>
      <c r="I205" s="205">
        <v>0</v>
      </c>
      <c r="J205" s="205" t="s">
        <v>403</v>
      </c>
      <c r="K205" s="205">
        <v>0</v>
      </c>
      <c r="L205" s="206">
        <v>0</v>
      </c>
    </row>
    <row r="206" spans="1:12" ht="14.25" customHeight="1">
      <c r="A206" s="179"/>
      <c r="B206" s="148"/>
      <c r="C206" s="149"/>
      <c r="D206" s="150"/>
      <c r="E206" s="151"/>
      <c r="F206" s="147"/>
      <c r="G206" s="199"/>
      <c r="H206" s="199"/>
      <c r="I206" s="201"/>
      <c r="J206" s="201"/>
      <c r="K206" s="201"/>
      <c r="L206" s="202"/>
    </row>
    <row r="207" spans="1:12" ht="14.25" customHeight="1">
      <c r="A207" s="178">
        <v>0</v>
      </c>
      <c r="B207" s="162" t="s">
        <v>191</v>
      </c>
      <c r="C207" s="155" t="s">
        <v>145</v>
      </c>
      <c r="D207" s="156" t="s">
        <v>187</v>
      </c>
      <c r="E207" s="157">
        <v>40</v>
      </c>
      <c r="F207" s="158" t="s">
        <v>48</v>
      </c>
      <c r="G207" s="203">
        <v>2770</v>
      </c>
      <c r="H207" s="203">
        <f t="shared" si="41"/>
        <v>110800</v>
      </c>
      <c r="I207" s="205">
        <v>0</v>
      </c>
      <c r="J207" s="205" t="s">
        <v>403</v>
      </c>
      <c r="K207" s="205">
        <v>0</v>
      </c>
      <c r="L207" s="206">
        <v>0</v>
      </c>
    </row>
    <row r="208" spans="1:12" ht="14.25" customHeight="1">
      <c r="A208" s="179"/>
      <c r="B208" s="148"/>
      <c r="C208" s="149"/>
      <c r="D208" s="150"/>
      <c r="E208" s="151"/>
      <c r="F208" s="147"/>
      <c r="G208" s="199"/>
      <c r="H208" s="199"/>
      <c r="I208" s="201"/>
      <c r="J208" s="201"/>
      <c r="K208" s="201"/>
      <c r="L208" s="202"/>
    </row>
    <row r="209" spans="1:12" ht="14.25" customHeight="1">
      <c r="A209" s="178">
        <v>0</v>
      </c>
      <c r="B209" s="162" t="s">
        <v>191</v>
      </c>
      <c r="C209" s="155" t="s">
        <v>145</v>
      </c>
      <c r="D209" s="156" t="s">
        <v>192</v>
      </c>
      <c r="E209" s="157">
        <v>34</v>
      </c>
      <c r="F209" s="158" t="s">
        <v>48</v>
      </c>
      <c r="G209" s="203">
        <v>3820</v>
      </c>
      <c r="H209" s="203">
        <f t="shared" si="41"/>
        <v>129880</v>
      </c>
      <c r="I209" s="205">
        <v>0</v>
      </c>
      <c r="J209" s="205" t="s">
        <v>403</v>
      </c>
      <c r="K209" s="205">
        <v>0</v>
      </c>
      <c r="L209" s="206">
        <v>0</v>
      </c>
    </row>
    <row r="210" spans="1:12" ht="14.25" customHeight="1">
      <c r="A210" s="179"/>
      <c r="B210" s="148"/>
      <c r="C210" s="149"/>
      <c r="D210" s="150"/>
      <c r="E210" s="151"/>
      <c r="F210" s="147"/>
      <c r="G210" s="199"/>
      <c r="H210" s="199"/>
      <c r="I210" s="201"/>
      <c r="J210" s="201"/>
      <c r="K210" s="201"/>
      <c r="L210" s="202"/>
    </row>
    <row r="211" spans="1:12" ht="14.25" customHeight="1">
      <c r="A211" s="178">
        <v>0</v>
      </c>
      <c r="B211" s="162" t="s">
        <v>191</v>
      </c>
      <c r="C211" s="155" t="s">
        <v>145</v>
      </c>
      <c r="D211" s="156" t="s">
        <v>190</v>
      </c>
      <c r="E211" s="157">
        <v>1</v>
      </c>
      <c r="F211" s="158" t="s">
        <v>48</v>
      </c>
      <c r="G211" s="203">
        <v>4310</v>
      </c>
      <c r="H211" s="203">
        <f t="shared" si="41"/>
        <v>4310</v>
      </c>
      <c r="I211" s="205">
        <v>0</v>
      </c>
      <c r="J211" s="205" t="s">
        <v>403</v>
      </c>
      <c r="K211" s="205">
        <v>0</v>
      </c>
      <c r="L211" s="206">
        <v>0</v>
      </c>
    </row>
    <row r="212" spans="1:12" ht="14.25" customHeight="1">
      <c r="A212" s="179"/>
      <c r="B212" s="148"/>
      <c r="C212" s="149"/>
      <c r="D212" s="150"/>
      <c r="E212" s="151"/>
      <c r="F212" s="147"/>
      <c r="G212" s="199"/>
      <c r="H212" s="199"/>
      <c r="I212" s="201"/>
      <c r="J212" s="201"/>
      <c r="K212" s="201"/>
      <c r="L212" s="202"/>
    </row>
    <row r="213" spans="1:12" ht="14.25" customHeight="1">
      <c r="A213" s="178">
        <v>0</v>
      </c>
      <c r="B213" s="162" t="s">
        <v>189</v>
      </c>
      <c r="C213" s="155">
        <v>0</v>
      </c>
      <c r="D213" s="156" t="s">
        <v>188</v>
      </c>
      <c r="E213" s="157">
        <v>7</v>
      </c>
      <c r="F213" s="158" t="s">
        <v>48</v>
      </c>
      <c r="G213" s="203">
        <v>3990</v>
      </c>
      <c r="H213" s="203">
        <f t="shared" si="41"/>
        <v>27930</v>
      </c>
      <c r="I213" s="205">
        <v>0</v>
      </c>
      <c r="J213" s="205" t="s">
        <v>403</v>
      </c>
      <c r="K213" s="205">
        <v>0</v>
      </c>
      <c r="L213" s="206">
        <v>0</v>
      </c>
    </row>
    <row r="214" spans="1:12" ht="14.25" customHeight="1">
      <c r="A214" s="179"/>
      <c r="B214" s="148"/>
      <c r="C214" s="149"/>
      <c r="D214" s="150"/>
      <c r="E214" s="151"/>
      <c r="F214" s="147"/>
      <c r="G214" s="199"/>
      <c r="H214" s="199"/>
      <c r="I214" s="201"/>
      <c r="J214" s="201"/>
      <c r="K214" s="201"/>
      <c r="L214" s="202"/>
    </row>
    <row r="215" spans="1:12" ht="14.25" customHeight="1">
      <c r="A215" s="178">
        <v>0</v>
      </c>
      <c r="B215" s="162" t="s">
        <v>408</v>
      </c>
      <c r="C215" s="155">
        <v>0</v>
      </c>
      <c r="D215" s="156" t="s">
        <v>187</v>
      </c>
      <c r="E215" s="157">
        <v>1</v>
      </c>
      <c r="F215" s="158" t="s">
        <v>48</v>
      </c>
      <c r="G215" s="203">
        <v>14900</v>
      </c>
      <c r="H215" s="203">
        <f t="shared" si="41"/>
        <v>14900</v>
      </c>
      <c r="I215" s="205">
        <v>0</v>
      </c>
      <c r="J215" s="205" t="s">
        <v>403</v>
      </c>
      <c r="K215" s="205">
        <v>0</v>
      </c>
      <c r="L215" s="206">
        <v>0</v>
      </c>
    </row>
    <row r="216" spans="1:12" ht="14.25" customHeight="1">
      <c r="A216" s="179"/>
      <c r="B216" s="148"/>
      <c r="C216" s="149"/>
      <c r="D216" s="150"/>
      <c r="E216" s="151"/>
      <c r="F216" s="147"/>
      <c r="G216" s="199"/>
      <c r="H216" s="199"/>
      <c r="I216" s="201"/>
      <c r="J216" s="201"/>
      <c r="K216" s="201"/>
      <c r="L216" s="202"/>
    </row>
    <row r="217" spans="1:12" ht="14.25" customHeight="1">
      <c r="A217" s="178">
        <v>0</v>
      </c>
      <c r="B217" s="162" t="s">
        <v>186</v>
      </c>
      <c r="C217" s="155">
        <v>0</v>
      </c>
      <c r="D217" s="156" t="s">
        <v>185</v>
      </c>
      <c r="E217" s="157">
        <v>1</v>
      </c>
      <c r="F217" s="158" t="s">
        <v>184</v>
      </c>
      <c r="G217" s="203">
        <v>235000</v>
      </c>
      <c r="H217" s="203">
        <f t="shared" si="41"/>
        <v>235000</v>
      </c>
      <c r="I217" s="205">
        <v>0</v>
      </c>
      <c r="J217" s="205" t="s">
        <v>403</v>
      </c>
      <c r="K217" s="205">
        <v>0</v>
      </c>
      <c r="L217" s="206">
        <v>0</v>
      </c>
    </row>
    <row r="218" spans="1:12" ht="14.25" customHeight="1">
      <c r="A218" s="179"/>
      <c r="B218" s="148"/>
      <c r="C218" s="149"/>
      <c r="D218" s="150"/>
      <c r="E218" s="151"/>
      <c r="F218" s="147"/>
      <c r="G218" s="199"/>
      <c r="H218" s="199"/>
      <c r="I218" s="201"/>
      <c r="J218" s="201"/>
      <c r="K218" s="201"/>
      <c r="L218" s="202"/>
    </row>
    <row r="219" spans="1:12" ht="14.25" customHeight="1">
      <c r="A219" s="178">
        <v>0</v>
      </c>
      <c r="B219" s="162" t="s">
        <v>183</v>
      </c>
      <c r="C219" s="155">
        <v>0</v>
      </c>
      <c r="D219" s="156">
        <v>0</v>
      </c>
      <c r="E219" s="157">
        <v>1</v>
      </c>
      <c r="F219" s="158" t="s">
        <v>9</v>
      </c>
      <c r="G219" s="203">
        <v>140100</v>
      </c>
      <c r="H219" s="203">
        <f t="shared" si="41"/>
        <v>140100</v>
      </c>
      <c r="I219" s="205">
        <v>0</v>
      </c>
      <c r="J219" s="205" t="s">
        <v>403</v>
      </c>
      <c r="K219" s="205">
        <v>0</v>
      </c>
      <c r="L219" s="206">
        <v>0</v>
      </c>
    </row>
    <row r="220" spans="1:12" ht="14.25" customHeight="1">
      <c r="A220" s="179"/>
      <c r="B220" s="148"/>
      <c r="C220" s="149"/>
      <c r="D220" s="150"/>
      <c r="E220" s="151"/>
      <c r="F220" s="147"/>
      <c r="G220" s="199"/>
      <c r="H220" s="199"/>
      <c r="I220" s="201"/>
      <c r="J220" s="201"/>
      <c r="K220" s="201"/>
      <c r="L220" s="202"/>
    </row>
    <row r="221" spans="1:12" ht="14.25" customHeight="1">
      <c r="A221" s="178">
        <v>0</v>
      </c>
      <c r="B221" s="162">
        <v>0</v>
      </c>
      <c r="C221" s="155">
        <v>0</v>
      </c>
      <c r="D221" s="156">
        <v>0</v>
      </c>
      <c r="E221" s="157">
        <v>0</v>
      </c>
      <c r="F221" s="158">
        <v>0</v>
      </c>
      <c r="G221" s="203">
        <v>0</v>
      </c>
      <c r="H221" s="203">
        <v>0</v>
      </c>
      <c r="I221" s="205">
        <v>0</v>
      </c>
      <c r="J221" s="205">
        <v>0</v>
      </c>
      <c r="K221" s="205">
        <v>0</v>
      </c>
      <c r="L221" s="206">
        <v>0</v>
      </c>
    </row>
    <row r="222" spans="1:12" ht="14.25" customHeight="1">
      <c r="A222" s="179"/>
      <c r="B222" s="148"/>
      <c r="C222" s="149"/>
      <c r="D222" s="150"/>
      <c r="E222" s="151"/>
      <c r="F222" s="147"/>
      <c r="G222" s="199"/>
      <c r="H222" s="199"/>
      <c r="I222" s="201"/>
      <c r="J222" s="201"/>
      <c r="K222" s="201"/>
      <c r="L222" s="202"/>
    </row>
    <row r="223" spans="1:12" ht="14.25" customHeight="1">
      <c r="A223" s="178">
        <v>0</v>
      </c>
      <c r="B223" s="162">
        <v>0</v>
      </c>
      <c r="C223" s="155">
        <v>0</v>
      </c>
      <c r="D223" s="156">
        <v>0</v>
      </c>
      <c r="E223" s="157">
        <v>0</v>
      </c>
      <c r="F223" s="158">
        <v>0</v>
      </c>
      <c r="G223" s="203">
        <v>0</v>
      </c>
      <c r="H223" s="203">
        <v>0</v>
      </c>
      <c r="I223" s="205">
        <v>0</v>
      </c>
      <c r="J223" s="205">
        <v>0</v>
      </c>
      <c r="K223" s="205">
        <v>0</v>
      </c>
      <c r="L223" s="206">
        <v>0</v>
      </c>
    </row>
    <row r="224" spans="1:12" ht="14.25" customHeight="1">
      <c r="A224" s="179"/>
      <c r="B224" s="148"/>
      <c r="C224" s="149"/>
      <c r="D224" s="150"/>
      <c r="E224" s="151"/>
      <c r="F224" s="147"/>
      <c r="G224" s="199"/>
      <c r="H224" s="199"/>
      <c r="I224" s="201"/>
      <c r="J224" s="201"/>
      <c r="K224" s="201"/>
      <c r="L224" s="202"/>
    </row>
    <row r="225" spans="1:12" ht="14.25" customHeight="1">
      <c r="A225" s="178">
        <v>0</v>
      </c>
      <c r="B225" s="162">
        <v>0</v>
      </c>
      <c r="C225" s="155">
        <v>0</v>
      </c>
      <c r="D225" s="156">
        <v>0</v>
      </c>
      <c r="E225" s="157">
        <v>0</v>
      </c>
      <c r="F225" s="158">
        <v>0</v>
      </c>
      <c r="G225" s="203">
        <v>0</v>
      </c>
      <c r="H225" s="203">
        <v>0</v>
      </c>
      <c r="I225" s="205">
        <v>0</v>
      </c>
      <c r="J225" s="205">
        <v>0</v>
      </c>
      <c r="K225" s="205">
        <v>0</v>
      </c>
      <c r="L225" s="206">
        <v>0</v>
      </c>
    </row>
    <row r="226" spans="1:12" ht="14.25" customHeight="1">
      <c r="A226" s="179"/>
      <c r="B226" s="148"/>
      <c r="C226" s="149"/>
      <c r="D226" s="150"/>
      <c r="E226" s="151"/>
      <c r="F226" s="147"/>
      <c r="G226" s="199"/>
      <c r="H226" s="199"/>
      <c r="I226" s="201"/>
      <c r="J226" s="201"/>
      <c r="K226" s="201"/>
      <c r="L226" s="202"/>
    </row>
    <row r="227" spans="1:12" ht="14.25" customHeight="1">
      <c r="A227" s="178">
        <v>0</v>
      </c>
      <c r="B227" s="162">
        <v>0</v>
      </c>
      <c r="C227" s="155">
        <v>0</v>
      </c>
      <c r="D227" s="156">
        <v>0</v>
      </c>
      <c r="E227" s="157">
        <v>0</v>
      </c>
      <c r="F227" s="158">
        <v>0</v>
      </c>
      <c r="G227" s="203">
        <v>0</v>
      </c>
      <c r="H227" s="203">
        <v>0</v>
      </c>
      <c r="I227" s="205">
        <v>0</v>
      </c>
      <c r="J227" s="205">
        <v>0</v>
      </c>
      <c r="K227" s="205">
        <v>0</v>
      </c>
      <c r="L227" s="206">
        <v>0</v>
      </c>
    </row>
    <row r="228" spans="1:12" ht="14.25" customHeight="1">
      <c r="A228" s="179"/>
      <c r="B228" s="148"/>
      <c r="C228" s="149"/>
      <c r="D228" s="150"/>
      <c r="E228" s="151"/>
      <c r="F228" s="147"/>
      <c r="G228" s="199"/>
      <c r="H228" s="199"/>
      <c r="I228" s="201"/>
      <c r="J228" s="201"/>
      <c r="K228" s="201"/>
      <c r="L228" s="202"/>
    </row>
    <row r="229" spans="1:12" ht="14.25" customHeight="1">
      <c r="A229" s="178">
        <v>0</v>
      </c>
      <c r="B229" s="162">
        <v>0</v>
      </c>
      <c r="C229" s="155">
        <v>0</v>
      </c>
      <c r="D229" s="156">
        <v>0</v>
      </c>
      <c r="E229" s="157">
        <v>0</v>
      </c>
      <c r="F229" s="158">
        <v>0</v>
      </c>
      <c r="G229" s="203">
        <v>0</v>
      </c>
      <c r="H229" s="203">
        <v>0</v>
      </c>
      <c r="I229" s="205">
        <v>0</v>
      </c>
      <c r="J229" s="205">
        <v>0</v>
      </c>
      <c r="K229" s="205">
        <v>0</v>
      </c>
      <c r="L229" s="206">
        <v>0</v>
      </c>
    </row>
    <row r="230" spans="1:12" ht="14.25" customHeight="1">
      <c r="A230" s="179"/>
      <c r="B230" s="148"/>
      <c r="C230" s="149"/>
      <c r="D230" s="150"/>
      <c r="E230" s="151"/>
      <c r="F230" s="147"/>
      <c r="G230" s="199"/>
      <c r="H230" s="199"/>
      <c r="I230" s="201"/>
      <c r="J230" s="201"/>
      <c r="K230" s="201"/>
      <c r="L230" s="202"/>
    </row>
    <row r="231" spans="1:12" ht="14.25" customHeight="1">
      <c r="A231" s="178">
        <v>0</v>
      </c>
      <c r="B231" s="162">
        <v>0</v>
      </c>
      <c r="C231" s="155">
        <v>0</v>
      </c>
      <c r="D231" s="156">
        <v>0</v>
      </c>
      <c r="E231" s="157">
        <v>0</v>
      </c>
      <c r="F231" s="158">
        <v>0</v>
      </c>
      <c r="G231" s="203">
        <v>0</v>
      </c>
      <c r="H231" s="203">
        <v>0</v>
      </c>
      <c r="I231" s="205">
        <v>0</v>
      </c>
      <c r="J231" s="205">
        <v>0</v>
      </c>
      <c r="K231" s="205">
        <v>0</v>
      </c>
      <c r="L231" s="206">
        <v>0</v>
      </c>
    </row>
    <row r="232" spans="1:12" ht="14.25" customHeight="1">
      <c r="A232" s="179"/>
      <c r="B232" s="148"/>
      <c r="C232" s="149"/>
      <c r="D232" s="150"/>
      <c r="E232" s="151"/>
      <c r="F232" s="147"/>
      <c r="G232" s="199"/>
      <c r="H232" s="199"/>
      <c r="I232" s="201"/>
      <c r="J232" s="201"/>
      <c r="K232" s="201"/>
      <c r="L232" s="202"/>
    </row>
    <row r="233" spans="1:12" ht="14.25" customHeight="1">
      <c r="A233" s="178">
        <v>0</v>
      </c>
      <c r="B233" s="162">
        <v>0</v>
      </c>
      <c r="C233" s="155">
        <v>0</v>
      </c>
      <c r="D233" s="156">
        <v>0</v>
      </c>
      <c r="E233" s="157">
        <v>0</v>
      </c>
      <c r="F233" s="158">
        <v>0</v>
      </c>
      <c r="G233" s="203">
        <v>0</v>
      </c>
      <c r="H233" s="203">
        <v>0</v>
      </c>
      <c r="I233" s="205">
        <v>0</v>
      </c>
      <c r="J233" s="205">
        <v>0</v>
      </c>
      <c r="K233" s="205">
        <v>0</v>
      </c>
      <c r="L233" s="206">
        <v>0</v>
      </c>
    </row>
    <row r="234" spans="1:12" ht="14.25" customHeight="1">
      <c r="A234" s="179"/>
      <c r="B234" s="148"/>
      <c r="C234" s="149"/>
      <c r="D234" s="150"/>
      <c r="E234" s="151"/>
      <c r="F234" s="147"/>
      <c r="G234" s="199"/>
      <c r="H234" s="199"/>
      <c r="I234" s="201"/>
      <c r="J234" s="201"/>
      <c r="K234" s="201"/>
      <c r="L234" s="202"/>
    </row>
    <row r="235" spans="1:12" ht="14.25" customHeight="1">
      <c r="A235" s="178">
        <v>0</v>
      </c>
      <c r="B235" s="162">
        <v>0</v>
      </c>
      <c r="C235" s="155">
        <v>0</v>
      </c>
      <c r="D235" s="156">
        <v>0</v>
      </c>
      <c r="E235" s="157">
        <v>0</v>
      </c>
      <c r="F235" s="158">
        <v>0</v>
      </c>
      <c r="G235" s="203">
        <v>0</v>
      </c>
      <c r="H235" s="203">
        <v>0</v>
      </c>
      <c r="I235" s="205">
        <v>0</v>
      </c>
      <c r="J235" s="205">
        <v>0</v>
      </c>
      <c r="K235" s="205">
        <v>0</v>
      </c>
      <c r="L235" s="206">
        <v>0</v>
      </c>
    </row>
    <row r="236" spans="1:12" ht="14.25" customHeight="1">
      <c r="A236" s="179"/>
      <c r="B236" s="148"/>
      <c r="C236" s="149"/>
      <c r="D236" s="150"/>
      <c r="E236" s="151"/>
      <c r="F236" s="147"/>
      <c r="G236" s="199"/>
      <c r="H236" s="199"/>
      <c r="I236" s="201"/>
      <c r="J236" s="201"/>
      <c r="K236" s="201"/>
      <c r="L236" s="202"/>
    </row>
    <row r="237" spans="1:12" ht="14.25" customHeight="1">
      <c r="A237" s="178">
        <v>0</v>
      </c>
      <c r="B237" s="162">
        <v>0</v>
      </c>
      <c r="C237" s="155">
        <v>0</v>
      </c>
      <c r="D237" s="156">
        <v>0</v>
      </c>
      <c r="E237" s="157">
        <v>0</v>
      </c>
      <c r="F237" s="158">
        <v>0</v>
      </c>
      <c r="G237" s="203">
        <v>0</v>
      </c>
      <c r="H237" s="203">
        <v>0</v>
      </c>
      <c r="I237" s="205">
        <v>0</v>
      </c>
      <c r="J237" s="205">
        <v>0</v>
      </c>
      <c r="K237" s="205">
        <v>0</v>
      </c>
      <c r="L237" s="206">
        <v>0</v>
      </c>
    </row>
    <row r="238" spans="1:12" ht="14.25" customHeight="1">
      <c r="A238" s="179"/>
      <c r="B238" s="148"/>
      <c r="C238" s="149"/>
      <c r="D238" s="150"/>
      <c r="E238" s="151"/>
      <c r="F238" s="147"/>
      <c r="G238" s="199"/>
      <c r="H238" s="199"/>
      <c r="I238" s="201"/>
      <c r="J238" s="201"/>
      <c r="K238" s="201"/>
      <c r="L238" s="202"/>
    </row>
    <row r="239" spans="1:12" ht="14.25" customHeight="1">
      <c r="A239" s="178">
        <v>0</v>
      </c>
      <c r="B239" s="162" t="s">
        <v>182</v>
      </c>
      <c r="C239" s="155">
        <v>0</v>
      </c>
      <c r="D239" s="156">
        <v>0</v>
      </c>
      <c r="E239" s="157">
        <v>0</v>
      </c>
      <c r="F239" s="158">
        <v>0</v>
      </c>
      <c r="G239" s="203">
        <v>0</v>
      </c>
      <c r="H239" s="203">
        <f>SUM(H140:H237)</f>
        <v>3994280</v>
      </c>
      <c r="I239" s="205">
        <v>0</v>
      </c>
      <c r="J239" s="205">
        <v>0</v>
      </c>
      <c r="K239" s="205">
        <v>0</v>
      </c>
      <c r="L239" s="206">
        <v>0</v>
      </c>
    </row>
    <row r="240" spans="1:12" ht="14.25" customHeight="1">
      <c r="A240" s="179"/>
      <c r="B240" s="148"/>
      <c r="C240" s="149"/>
      <c r="D240" s="150"/>
      <c r="E240" s="151"/>
      <c r="F240" s="147"/>
      <c r="G240" s="199"/>
      <c r="H240" s="199"/>
      <c r="I240" s="201"/>
      <c r="J240" s="201"/>
      <c r="K240" s="201"/>
      <c r="L240" s="202"/>
    </row>
    <row r="241" spans="1:12" ht="14.25" customHeight="1">
      <c r="A241" s="178">
        <v>3</v>
      </c>
      <c r="B241" s="162" t="s">
        <v>181</v>
      </c>
      <c r="C241" s="155">
        <v>0</v>
      </c>
      <c r="D241" s="156">
        <v>0</v>
      </c>
      <c r="E241" s="157">
        <v>0</v>
      </c>
      <c r="F241" s="158">
        <v>0</v>
      </c>
      <c r="G241" s="203">
        <v>0</v>
      </c>
      <c r="H241" s="203">
        <v>0</v>
      </c>
      <c r="I241" s="205">
        <v>0</v>
      </c>
      <c r="J241" s="205">
        <v>0</v>
      </c>
      <c r="K241" s="205">
        <v>0</v>
      </c>
      <c r="L241" s="206">
        <v>0</v>
      </c>
    </row>
    <row r="242" spans="1:12" ht="14.25" customHeight="1">
      <c r="A242" s="179"/>
      <c r="B242" s="148"/>
      <c r="C242" s="149"/>
      <c r="D242" s="150"/>
      <c r="E242" s="151"/>
      <c r="F242" s="147"/>
      <c r="G242" s="199"/>
      <c r="H242" s="199"/>
      <c r="I242" s="201"/>
      <c r="J242" s="201"/>
      <c r="K242" s="201"/>
      <c r="L242" s="202"/>
    </row>
    <row r="243" spans="1:12" ht="14.25" customHeight="1">
      <c r="A243" s="178">
        <v>0</v>
      </c>
      <c r="B243" s="162" t="s">
        <v>166</v>
      </c>
      <c r="C243" s="155">
        <v>0</v>
      </c>
      <c r="D243" s="156" t="s">
        <v>180</v>
      </c>
      <c r="E243" s="157">
        <v>4</v>
      </c>
      <c r="F243" s="158" t="s">
        <v>90</v>
      </c>
      <c r="G243" s="203">
        <v>23840</v>
      </c>
      <c r="H243" s="203">
        <f t="shared" ref="H243:H279" si="42">+E243*G243</f>
        <v>95360</v>
      </c>
      <c r="I243" s="205">
        <v>0</v>
      </c>
      <c r="J243" s="205" t="s">
        <v>403</v>
      </c>
      <c r="K243" s="205">
        <v>0</v>
      </c>
      <c r="L243" s="206">
        <v>0</v>
      </c>
    </row>
    <row r="244" spans="1:12" ht="14.25" customHeight="1">
      <c r="A244" s="179"/>
      <c r="B244" s="148"/>
      <c r="C244" s="149"/>
      <c r="D244" s="150"/>
      <c r="E244" s="151"/>
      <c r="F244" s="147"/>
      <c r="G244" s="199"/>
      <c r="H244" s="199"/>
      <c r="I244" s="201"/>
      <c r="J244" s="201"/>
      <c r="K244" s="201"/>
      <c r="L244" s="202"/>
    </row>
    <row r="245" spans="1:12" ht="14.25" customHeight="1">
      <c r="A245" s="178">
        <v>0</v>
      </c>
      <c r="B245" s="162" t="s">
        <v>166</v>
      </c>
      <c r="C245" s="155">
        <v>0</v>
      </c>
      <c r="D245" s="156" t="s">
        <v>179</v>
      </c>
      <c r="E245" s="157">
        <v>2</v>
      </c>
      <c r="F245" s="158" t="s">
        <v>90</v>
      </c>
      <c r="G245" s="203">
        <v>27990</v>
      </c>
      <c r="H245" s="203">
        <f t="shared" si="42"/>
        <v>55980</v>
      </c>
      <c r="I245" s="205">
        <v>0</v>
      </c>
      <c r="J245" s="205" t="s">
        <v>403</v>
      </c>
      <c r="K245" s="205">
        <v>0</v>
      </c>
      <c r="L245" s="206">
        <v>0</v>
      </c>
    </row>
    <row r="246" spans="1:12" ht="14.25" customHeight="1">
      <c r="A246" s="179"/>
      <c r="B246" s="148"/>
      <c r="C246" s="149"/>
      <c r="D246" s="150"/>
      <c r="E246" s="151"/>
      <c r="F246" s="147"/>
      <c r="G246" s="199"/>
      <c r="H246" s="199"/>
      <c r="I246" s="201"/>
      <c r="J246" s="201"/>
      <c r="K246" s="201"/>
      <c r="L246" s="202"/>
    </row>
    <row r="247" spans="1:12" ht="14.25" customHeight="1">
      <c r="A247" s="178">
        <v>0</v>
      </c>
      <c r="B247" s="162" t="s">
        <v>166</v>
      </c>
      <c r="C247" s="155">
        <v>0</v>
      </c>
      <c r="D247" s="156" t="s">
        <v>178</v>
      </c>
      <c r="E247" s="157">
        <v>6</v>
      </c>
      <c r="F247" s="158" t="s">
        <v>90</v>
      </c>
      <c r="G247" s="203">
        <v>70330</v>
      </c>
      <c r="H247" s="203">
        <f t="shared" si="42"/>
        <v>421980</v>
      </c>
      <c r="I247" s="205">
        <v>0</v>
      </c>
      <c r="J247" s="205" t="s">
        <v>403</v>
      </c>
      <c r="K247" s="205">
        <v>0</v>
      </c>
      <c r="L247" s="206">
        <v>0</v>
      </c>
    </row>
    <row r="248" spans="1:12" ht="14.25" customHeight="1">
      <c r="A248" s="179"/>
      <c r="B248" s="148"/>
      <c r="C248" s="149"/>
      <c r="D248" s="150"/>
      <c r="E248" s="151"/>
      <c r="F248" s="147"/>
      <c r="G248" s="199"/>
      <c r="H248" s="199"/>
      <c r="I248" s="201"/>
      <c r="J248" s="201"/>
      <c r="K248" s="201"/>
      <c r="L248" s="202"/>
    </row>
    <row r="249" spans="1:12" ht="14.25" customHeight="1">
      <c r="A249" s="178">
        <v>0</v>
      </c>
      <c r="B249" s="162" t="s">
        <v>166</v>
      </c>
      <c r="C249" s="155">
        <v>0</v>
      </c>
      <c r="D249" s="156" t="s">
        <v>177</v>
      </c>
      <c r="E249" s="157">
        <v>5</v>
      </c>
      <c r="F249" s="158" t="s">
        <v>90</v>
      </c>
      <c r="G249" s="203">
        <v>31310</v>
      </c>
      <c r="H249" s="203">
        <f t="shared" si="42"/>
        <v>156550</v>
      </c>
      <c r="I249" s="205">
        <v>0</v>
      </c>
      <c r="J249" s="205" t="s">
        <v>403</v>
      </c>
      <c r="K249" s="205">
        <v>0</v>
      </c>
      <c r="L249" s="206">
        <v>0</v>
      </c>
    </row>
    <row r="250" spans="1:12" ht="14.25" customHeight="1">
      <c r="A250" s="179"/>
      <c r="B250" s="148"/>
      <c r="C250" s="149"/>
      <c r="D250" s="150"/>
      <c r="E250" s="151"/>
      <c r="F250" s="147"/>
      <c r="G250" s="199"/>
      <c r="H250" s="199"/>
      <c r="I250" s="201"/>
      <c r="J250" s="201"/>
      <c r="K250" s="201"/>
      <c r="L250" s="202"/>
    </row>
    <row r="251" spans="1:12" ht="14.25" customHeight="1">
      <c r="A251" s="178">
        <v>0</v>
      </c>
      <c r="B251" s="162" t="s">
        <v>166</v>
      </c>
      <c r="C251" s="155">
        <v>0</v>
      </c>
      <c r="D251" s="156" t="s">
        <v>176</v>
      </c>
      <c r="E251" s="157">
        <v>9</v>
      </c>
      <c r="F251" s="158" t="s">
        <v>90</v>
      </c>
      <c r="G251" s="203">
        <v>31620</v>
      </c>
      <c r="H251" s="203">
        <f t="shared" si="42"/>
        <v>284580</v>
      </c>
      <c r="I251" s="205">
        <v>0</v>
      </c>
      <c r="J251" s="205" t="s">
        <v>403</v>
      </c>
      <c r="K251" s="205">
        <v>0</v>
      </c>
      <c r="L251" s="206">
        <v>0</v>
      </c>
    </row>
    <row r="252" spans="1:12" ht="14.25" customHeight="1">
      <c r="A252" s="179"/>
      <c r="B252" s="148"/>
      <c r="C252" s="149"/>
      <c r="D252" s="150"/>
      <c r="E252" s="151"/>
      <c r="F252" s="147"/>
      <c r="G252" s="199"/>
      <c r="H252" s="199"/>
      <c r="I252" s="201"/>
      <c r="J252" s="201"/>
      <c r="K252" s="201"/>
      <c r="L252" s="202"/>
    </row>
    <row r="253" spans="1:12" ht="14.25" customHeight="1">
      <c r="A253" s="178">
        <v>0</v>
      </c>
      <c r="B253" s="162" t="s">
        <v>166</v>
      </c>
      <c r="C253" s="155">
        <v>0</v>
      </c>
      <c r="D253" s="156" t="s">
        <v>175</v>
      </c>
      <c r="E253" s="157">
        <v>9</v>
      </c>
      <c r="F253" s="158" t="s">
        <v>90</v>
      </c>
      <c r="G253" s="203">
        <v>35460</v>
      </c>
      <c r="H253" s="203">
        <f t="shared" si="42"/>
        <v>319140</v>
      </c>
      <c r="I253" s="205">
        <v>0</v>
      </c>
      <c r="J253" s="205" t="s">
        <v>403</v>
      </c>
      <c r="K253" s="205">
        <v>0</v>
      </c>
      <c r="L253" s="206">
        <v>0</v>
      </c>
    </row>
    <row r="254" spans="1:12" ht="14.25" customHeight="1">
      <c r="A254" s="179"/>
      <c r="B254" s="148"/>
      <c r="C254" s="149"/>
      <c r="D254" s="150"/>
      <c r="E254" s="151"/>
      <c r="F254" s="147"/>
      <c r="G254" s="199"/>
      <c r="H254" s="199"/>
      <c r="I254" s="201"/>
      <c r="J254" s="201"/>
      <c r="K254" s="201"/>
      <c r="L254" s="202"/>
    </row>
    <row r="255" spans="1:12" ht="14.25" customHeight="1">
      <c r="A255" s="178">
        <v>0</v>
      </c>
      <c r="B255" s="162" t="s">
        <v>166</v>
      </c>
      <c r="C255" s="155">
        <v>0</v>
      </c>
      <c r="D255" s="156" t="s">
        <v>174</v>
      </c>
      <c r="E255" s="157">
        <v>9</v>
      </c>
      <c r="F255" s="158" t="s">
        <v>90</v>
      </c>
      <c r="G255" s="203">
        <v>9480</v>
      </c>
      <c r="H255" s="203">
        <f t="shared" si="42"/>
        <v>85320</v>
      </c>
      <c r="I255" s="205">
        <v>0</v>
      </c>
      <c r="J255" s="205" t="s">
        <v>403</v>
      </c>
      <c r="K255" s="205">
        <v>0</v>
      </c>
      <c r="L255" s="206">
        <v>0</v>
      </c>
    </row>
    <row r="256" spans="1:12" ht="14.25" customHeight="1">
      <c r="A256" s="179"/>
      <c r="B256" s="148"/>
      <c r="C256" s="149"/>
      <c r="D256" s="150"/>
      <c r="E256" s="151"/>
      <c r="F256" s="147"/>
      <c r="G256" s="199"/>
      <c r="H256" s="199"/>
      <c r="I256" s="201"/>
      <c r="J256" s="201"/>
      <c r="K256" s="201"/>
      <c r="L256" s="202"/>
    </row>
    <row r="257" spans="1:12" ht="14.25" customHeight="1">
      <c r="A257" s="178">
        <v>0</v>
      </c>
      <c r="B257" s="162" t="s">
        <v>166</v>
      </c>
      <c r="C257" s="155">
        <v>0</v>
      </c>
      <c r="D257" s="156" t="s">
        <v>173</v>
      </c>
      <c r="E257" s="157">
        <v>10</v>
      </c>
      <c r="F257" s="158" t="s">
        <v>90</v>
      </c>
      <c r="G257" s="203">
        <v>21900</v>
      </c>
      <c r="H257" s="203">
        <f t="shared" si="42"/>
        <v>219000</v>
      </c>
      <c r="I257" s="205">
        <v>0</v>
      </c>
      <c r="J257" s="205" t="s">
        <v>403</v>
      </c>
      <c r="K257" s="205">
        <v>0</v>
      </c>
      <c r="L257" s="206">
        <v>0</v>
      </c>
    </row>
    <row r="258" spans="1:12" ht="14.25" customHeight="1">
      <c r="A258" s="179"/>
      <c r="B258" s="148"/>
      <c r="C258" s="149"/>
      <c r="D258" s="150"/>
      <c r="E258" s="151"/>
      <c r="F258" s="147"/>
      <c r="G258" s="199"/>
      <c r="H258" s="199"/>
      <c r="I258" s="201"/>
      <c r="J258" s="201"/>
      <c r="K258" s="201"/>
      <c r="L258" s="202"/>
    </row>
    <row r="259" spans="1:12" ht="14.25" customHeight="1">
      <c r="A259" s="178">
        <v>0</v>
      </c>
      <c r="B259" s="162" t="s">
        <v>166</v>
      </c>
      <c r="C259" s="155">
        <v>0</v>
      </c>
      <c r="D259" s="156" t="s">
        <v>172</v>
      </c>
      <c r="E259" s="157">
        <v>15</v>
      </c>
      <c r="F259" s="158" t="s">
        <v>90</v>
      </c>
      <c r="G259" s="203">
        <v>26560</v>
      </c>
      <c r="H259" s="203">
        <f t="shared" si="42"/>
        <v>398400</v>
      </c>
      <c r="I259" s="205">
        <v>0</v>
      </c>
      <c r="J259" s="205" t="s">
        <v>403</v>
      </c>
      <c r="K259" s="205">
        <v>0</v>
      </c>
      <c r="L259" s="206">
        <v>0</v>
      </c>
    </row>
    <row r="260" spans="1:12" ht="14.25" customHeight="1">
      <c r="A260" s="179"/>
      <c r="B260" s="148"/>
      <c r="C260" s="149"/>
      <c r="D260" s="150"/>
      <c r="E260" s="151"/>
      <c r="F260" s="147"/>
      <c r="G260" s="199"/>
      <c r="H260" s="199"/>
      <c r="I260" s="201"/>
      <c r="J260" s="201"/>
      <c r="K260" s="201"/>
      <c r="L260" s="202"/>
    </row>
    <row r="261" spans="1:12" ht="14.25" customHeight="1">
      <c r="A261" s="178">
        <v>0</v>
      </c>
      <c r="B261" s="162" t="s">
        <v>166</v>
      </c>
      <c r="C261" s="155">
        <v>0</v>
      </c>
      <c r="D261" s="156" t="s">
        <v>171</v>
      </c>
      <c r="E261" s="157">
        <v>2</v>
      </c>
      <c r="F261" s="158" t="s">
        <v>90</v>
      </c>
      <c r="G261" s="203">
        <v>32610</v>
      </c>
      <c r="H261" s="203">
        <f t="shared" si="42"/>
        <v>65220</v>
      </c>
      <c r="I261" s="205">
        <v>0</v>
      </c>
      <c r="J261" s="205" t="s">
        <v>403</v>
      </c>
      <c r="K261" s="205">
        <v>0</v>
      </c>
      <c r="L261" s="206">
        <v>0</v>
      </c>
    </row>
    <row r="262" spans="1:12" ht="14.25" customHeight="1">
      <c r="A262" s="179"/>
      <c r="B262" s="148"/>
      <c r="C262" s="149"/>
      <c r="D262" s="150"/>
      <c r="E262" s="151"/>
      <c r="F262" s="147"/>
      <c r="G262" s="199"/>
      <c r="H262" s="199"/>
      <c r="I262" s="201"/>
      <c r="J262" s="201"/>
      <c r="K262" s="201"/>
      <c r="L262" s="202"/>
    </row>
    <row r="263" spans="1:12" ht="14.25" customHeight="1">
      <c r="A263" s="178">
        <v>0</v>
      </c>
      <c r="B263" s="162" t="s">
        <v>166</v>
      </c>
      <c r="C263" s="155">
        <v>0</v>
      </c>
      <c r="D263" s="156" t="s">
        <v>170</v>
      </c>
      <c r="E263" s="157">
        <v>2</v>
      </c>
      <c r="F263" s="158" t="s">
        <v>90</v>
      </c>
      <c r="G263" s="203">
        <v>13080</v>
      </c>
      <c r="H263" s="203">
        <f t="shared" si="42"/>
        <v>26160</v>
      </c>
      <c r="I263" s="205">
        <v>0</v>
      </c>
      <c r="J263" s="205" t="s">
        <v>403</v>
      </c>
      <c r="K263" s="205">
        <v>0</v>
      </c>
      <c r="L263" s="206">
        <v>0</v>
      </c>
    </row>
    <row r="264" spans="1:12" ht="14.25" customHeight="1">
      <c r="A264" s="179"/>
      <c r="B264" s="148"/>
      <c r="C264" s="149"/>
      <c r="D264" s="150"/>
      <c r="E264" s="151"/>
      <c r="F264" s="147"/>
      <c r="G264" s="199"/>
      <c r="H264" s="199"/>
      <c r="I264" s="201"/>
      <c r="J264" s="201"/>
      <c r="K264" s="201"/>
      <c r="L264" s="202"/>
    </row>
    <row r="265" spans="1:12" ht="14.25" customHeight="1">
      <c r="A265" s="178">
        <v>0</v>
      </c>
      <c r="B265" s="162" t="s">
        <v>166</v>
      </c>
      <c r="C265" s="155">
        <v>0</v>
      </c>
      <c r="D265" s="156" t="s">
        <v>169</v>
      </c>
      <c r="E265" s="157">
        <v>24</v>
      </c>
      <c r="F265" s="158" t="s">
        <v>90</v>
      </c>
      <c r="G265" s="203">
        <v>34370</v>
      </c>
      <c r="H265" s="203">
        <f t="shared" si="42"/>
        <v>824880</v>
      </c>
      <c r="I265" s="205">
        <v>0</v>
      </c>
      <c r="J265" s="205" t="s">
        <v>403</v>
      </c>
      <c r="K265" s="205">
        <v>0</v>
      </c>
      <c r="L265" s="206">
        <v>0</v>
      </c>
    </row>
    <row r="266" spans="1:12" ht="14.25" customHeight="1">
      <c r="A266" s="179"/>
      <c r="B266" s="148"/>
      <c r="C266" s="149"/>
      <c r="D266" s="150"/>
      <c r="E266" s="151"/>
      <c r="F266" s="147"/>
      <c r="G266" s="199"/>
      <c r="H266" s="199"/>
      <c r="I266" s="201"/>
      <c r="J266" s="201"/>
      <c r="K266" s="201"/>
      <c r="L266" s="202"/>
    </row>
    <row r="267" spans="1:12" ht="14.25" customHeight="1">
      <c r="A267" s="178">
        <v>0</v>
      </c>
      <c r="B267" s="162" t="s">
        <v>166</v>
      </c>
      <c r="C267" s="155">
        <v>0</v>
      </c>
      <c r="D267" s="156" t="s">
        <v>168</v>
      </c>
      <c r="E267" s="157">
        <v>20</v>
      </c>
      <c r="F267" s="158" t="s">
        <v>90</v>
      </c>
      <c r="G267" s="203">
        <v>42250</v>
      </c>
      <c r="H267" s="203">
        <f t="shared" si="42"/>
        <v>845000</v>
      </c>
      <c r="I267" s="205">
        <v>0</v>
      </c>
      <c r="J267" s="205" t="s">
        <v>403</v>
      </c>
      <c r="K267" s="205">
        <v>0</v>
      </c>
      <c r="L267" s="206">
        <v>0</v>
      </c>
    </row>
    <row r="268" spans="1:12" ht="14.25" customHeight="1">
      <c r="A268" s="179"/>
      <c r="B268" s="148"/>
      <c r="C268" s="149"/>
      <c r="D268" s="150"/>
      <c r="E268" s="151"/>
      <c r="F268" s="147"/>
      <c r="G268" s="199"/>
      <c r="H268" s="199"/>
      <c r="I268" s="201"/>
      <c r="J268" s="201"/>
      <c r="K268" s="201"/>
      <c r="L268" s="202"/>
    </row>
    <row r="269" spans="1:12" ht="14.25" customHeight="1">
      <c r="A269" s="178">
        <v>0</v>
      </c>
      <c r="B269" s="162" t="s">
        <v>166</v>
      </c>
      <c r="C269" s="155">
        <v>0</v>
      </c>
      <c r="D269" s="156" t="s">
        <v>167</v>
      </c>
      <c r="E269" s="157">
        <v>9</v>
      </c>
      <c r="F269" s="158" t="s">
        <v>90</v>
      </c>
      <c r="G269" s="203">
        <v>23980</v>
      </c>
      <c r="H269" s="203">
        <f t="shared" si="42"/>
        <v>215820</v>
      </c>
      <c r="I269" s="205">
        <v>0</v>
      </c>
      <c r="J269" s="205" t="s">
        <v>403</v>
      </c>
      <c r="K269" s="205">
        <v>0</v>
      </c>
      <c r="L269" s="206">
        <v>0</v>
      </c>
    </row>
    <row r="270" spans="1:12" ht="14.25" customHeight="1">
      <c r="A270" s="179"/>
      <c r="B270" s="148"/>
      <c r="C270" s="149"/>
      <c r="D270" s="150"/>
      <c r="E270" s="151"/>
      <c r="F270" s="147"/>
      <c r="G270" s="199"/>
      <c r="H270" s="199"/>
      <c r="I270" s="201"/>
      <c r="J270" s="201"/>
      <c r="K270" s="201"/>
      <c r="L270" s="202"/>
    </row>
    <row r="271" spans="1:12" ht="14.25" customHeight="1">
      <c r="A271" s="178">
        <v>0</v>
      </c>
      <c r="B271" s="162" t="s">
        <v>166</v>
      </c>
      <c r="C271" s="155">
        <v>0</v>
      </c>
      <c r="D271" s="156" t="s">
        <v>165</v>
      </c>
      <c r="E271" s="157">
        <v>1</v>
      </c>
      <c r="F271" s="158" t="s">
        <v>90</v>
      </c>
      <c r="G271" s="203">
        <v>312530</v>
      </c>
      <c r="H271" s="203">
        <f t="shared" si="42"/>
        <v>312530</v>
      </c>
      <c r="I271" s="205">
        <v>0</v>
      </c>
      <c r="J271" s="205" t="s">
        <v>403</v>
      </c>
      <c r="K271" s="205">
        <v>0</v>
      </c>
      <c r="L271" s="206">
        <v>0</v>
      </c>
    </row>
    <row r="272" spans="1:12" ht="14.25" customHeight="1">
      <c r="A272" s="179"/>
      <c r="B272" s="148"/>
      <c r="C272" s="149"/>
      <c r="D272" s="150"/>
      <c r="E272" s="151"/>
      <c r="F272" s="147"/>
      <c r="G272" s="199"/>
      <c r="H272" s="199"/>
      <c r="I272" s="201"/>
      <c r="J272" s="201"/>
      <c r="K272" s="201"/>
      <c r="L272" s="202"/>
    </row>
    <row r="273" spans="1:12" ht="14.25" customHeight="1">
      <c r="A273" s="178">
        <v>0</v>
      </c>
      <c r="B273" s="162" t="s">
        <v>162</v>
      </c>
      <c r="C273" s="155">
        <v>0</v>
      </c>
      <c r="D273" s="156" t="s">
        <v>164</v>
      </c>
      <c r="E273" s="157">
        <v>4</v>
      </c>
      <c r="F273" s="158" t="s">
        <v>90</v>
      </c>
      <c r="G273" s="203">
        <v>39990</v>
      </c>
      <c r="H273" s="203">
        <f t="shared" si="42"/>
        <v>159960</v>
      </c>
      <c r="I273" s="205">
        <v>0</v>
      </c>
      <c r="J273" s="205" t="s">
        <v>403</v>
      </c>
      <c r="K273" s="205">
        <v>0</v>
      </c>
      <c r="L273" s="206">
        <v>0</v>
      </c>
    </row>
    <row r="274" spans="1:12" ht="14.25" customHeight="1">
      <c r="A274" s="179"/>
      <c r="B274" s="148"/>
      <c r="C274" s="149"/>
      <c r="D274" s="150"/>
      <c r="E274" s="151"/>
      <c r="F274" s="147"/>
      <c r="G274" s="199"/>
      <c r="H274" s="199"/>
      <c r="I274" s="201"/>
      <c r="J274" s="201"/>
      <c r="K274" s="201"/>
      <c r="L274" s="202"/>
    </row>
    <row r="275" spans="1:12" ht="14.25" customHeight="1">
      <c r="A275" s="178">
        <v>0</v>
      </c>
      <c r="B275" s="162" t="s">
        <v>162</v>
      </c>
      <c r="C275" s="155">
        <v>0</v>
      </c>
      <c r="D275" s="156" t="s">
        <v>163</v>
      </c>
      <c r="E275" s="157">
        <v>12</v>
      </c>
      <c r="F275" s="158" t="s">
        <v>90</v>
      </c>
      <c r="G275" s="203">
        <v>41760</v>
      </c>
      <c r="H275" s="203">
        <f t="shared" si="42"/>
        <v>501120</v>
      </c>
      <c r="I275" s="205">
        <v>0</v>
      </c>
      <c r="J275" s="205" t="s">
        <v>403</v>
      </c>
      <c r="K275" s="205">
        <v>0</v>
      </c>
      <c r="L275" s="206">
        <v>0</v>
      </c>
    </row>
    <row r="276" spans="1:12" ht="14.25" customHeight="1">
      <c r="A276" s="179"/>
      <c r="B276" s="148"/>
      <c r="C276" s="149"/>
      <c r="D276" s="150"/>
      <c r="E276" s="151"/>
      <c r="F276" s="147"/>
      <c r="G276" s="199"/>
      <c r="H276" s="199"/>
      <c r="I276" s="201"/>
      <c r="J276" s="201"/>
      <c r="K276" s="201"/>
      <c r="L276" s="202"/>
    </row>
    <row r="277" spans="1:12" ht="14.25" customHeight="1">
      <c r="A277" s="178">
        <v>0</v>
      </c>
      <c r="B277" s="162" t="s">
        <v>162</v>
      </c>
      <c r="C277" s="155">
        <v>0</v>
      </c>
      <c r="D277" s="156" t="s">
        <v>161</v>
      </c>
      <c r="E277" s="157">
        <v>1</v>
      </c>
      <c r="F277" s="158" t="s">
        <v>90</v>
      </c>
      <c r="G277" s="203">
        <v>67650</v>
      </c>
      <c r="H277" s="203">
        <f t="shared" si="42"/>
        <v>67650</v>
      </c>
      <c r="I277" s="205">
        <v>0</v>
      </c>
      <c r="J277" s="205" t="s">
        <v>403</v>
      </c>
      <c r="K277" s="205">
        <v>0</v>
      </c>
      <c r="L277" s="206">
        <v>0</v>
      </c>
    </row>
    <row r="278" spans="1:12" ht="14.25" customHeight="1">
      <c r="A278" s="179"/>
      <c r="B278" s="148"/>
      <c r="C278" s="149"/>
      <c r="D278" s="150"/>
      <c r="E278" s="151"/>
      <c r="F278" s="147"/>
      <c r="G278" s="199"/>
      <c r="H278" s="199"/>
      <c r="I278" s="201"/>
      <c r="J278" s="201"/>
      <c r="K278" s="201"/>
      <c r="L278" s="202"/>
    </row>
    <row r="279" spans="1:12" ht="14.25" customHeight="1">
      <c r="A279" s="178">
        <v>0</v>
      </c>
      <c r="B279" s="162" t="s">
        <v>160</v>
      </c>
      <c r="C279" s="155">
        <v>0</v>
      </c>
      <c r="D279" s="156" t="s">
        <v>159</v>
      </c>
      <c r="E279" s="157">
        <v>3</v>
      </c>
      <c r="F279" s="158" t="s">
        <v>90</v>
      </c>
      <c r="G279" s="203">
        <v>47880</v>
      </c>
      <c r="H279" s="203">
        <f t="shared" si="42"/>
        <v>143640</v>
      </c>
      <c r="I279" s="205">
        <v>0</v>
      </c>
      <c r="J279" s="205" t="s">
        <v>403</v>
      </c>
      <c r="K279" s="205">
        <v>0</v>
      </c>
      <c r="L279" s="206">
        <v>0</v>
      </c>
    </row>
    <row r="280" spans="1:12" ht="14.25" customHeight="1">
      <c r="A280" s="179"/>
      <c r="B280" s="148"/>
      <c r="C280" s="149"/>
      <c r="D280" s="150"/>
      <c r="E280" s="151"/>
      <c r="F280" s="147"/>
      <c r="G280" s="199"/>
      <c r="H280" s="199"/>
      <c r="I280" s="201"/>
      <c r="J280" s="201"/>
      <c r="K280" s="201"/>
      <c r="L280" s="202"/>
    </row>
    <row r="281" spans="1:12" ht="14.25" customHeight="1">
      <c r="A281" s="178">
        <v>0</v>
      </c>
      <c r="B281" s="162">
        <v>0</v>
      </c>
      <c r="C281" s="155">
        <v>0</v>
      </c>
      <c r="D281" s="156">
        <v>0</v>
      </c>
      <c r="E281" s="157">
        <v>0</v>
      </c>
      <c r="F281" s="158">
        <v>0</v>
      </c>
      <c r="G281" s="203">
        <v>0</v>
      </c>
      <c r="H281" s="203">
        <v>0</v>
      </c>
      <c r="I281" s="205">
        <v>0</v>
      </c>
      <c r="J281" s="205">
        <v>0</v>
      </c>
      <c r="K281" s="205">
        <v>0</v>
      </c>
      <c r="L281" s="206">
        <v>0</v>
      </c>
    </row>
    <row r="282" spans="1:12" ht="14.25" customHeight="1">
      <c r="A282" s="179"/>
      <c r="B282" s="148"/>
      <c r="C282" s="149"/>
      <c r="D282" s="150"/>
      <c r="E282" s="151"/>
      <c r="F282" s="147"/>
      <c r="G282" s="199"/>
      <c r="H282" s="199"/>
      <c r="I282" s="201"/>
      <c r="J282" s="201"/>
      <c r="K282" s="201"/>
      <c r="L282" s="202"/>
    </row>
    <row r="283" spans="1:12" ht="14.25" customHeight="1">
      <c r="A283" s="178">
        <v>0</v>
      </c>
      <c r="B283" s="162">
        <v>0</v>
      </c>
      <c r="C283" s="155">
        <v>0</v>
      </c>
      <c r="D283" s="156">
        <v>0</v>
      </c>
      <c r="E283" s="157">
        <v>0</v>
      </c>
      <c r="F283" s="158">
        <v>0</v>
      </c>
      <c r="G283" s="203">
        <v>0</v>
      </c>
      <c r="H283" s="203">
        <v>0</v>
      </c>
      <c r="I283" s="205">
        <v>0</v>
      </c>
      <c r="J283" s="205">
        <v>0</v>
      </c>
      <c r="K283" s="205">
        <v>0</v>
      </c>
      <c r="L283" s="206">
        <v>0</v>
      </c>
    </row>
    <row r="284" spans="1:12" ht="14.25" customHeight="1">
      <c r="A284" s="179"/>
      <c r="B284" s="148"/>
      <c r="C284" s="149"/>
      <c r="D284" s="150"/>
      <c r="E284" s="151"/>
      <c r="F284" s="147"/>
      <c r="G284" s="199"/>
      <c r="H284" s="199"/>
      <c r="I284" s="201"/>
      <c r="J284" s="201"/>
      <c r="K284" s="201"/>
      <c r="L284" s="202"/>
    </row>
    <row r="285" spans="1:12" ht="14.25" customHeight="1">
      <c r="A285" s="178">
        <v>0</v>
      </c>
      <c r="B285" s="162">
        <v>0</v>
      </c>
      <c r="C285" s="155">
        <v>0</v>
      </c>
      <c r="D285" s="156">
        <v>0</v>
      </c>
      <c r="E285" s="157">
        <v>0</v>
      </c>
      <c r="F285" s="158">
        <v>0</v>
      </c>
      <c r="G285" s="203">
        <v>0</v>
      </c>
      <c r="H285" s="203">
        <v>0</v>
      </c>
      <c r="I285" s="205">
        <v>0</v>
      </c>
      <c r="J285" s="205">
        <v>0</v>
      </c>
      <c r="K285" s="205">
        <v>0</v>
      </c>
      <c r="L285" s="206">
        <v>0</v>
      </c>
    </row>
    <row r="286" spans="1:12" ht="14.25" customHeight="1">
      <c r="A286" s="179"/>
      <c r="B286" s="148"/>
      <c r="C286" s="149"/>
      <c r="D286" s="150"/>
      <c r="E286" s="151"/>
      <c r="F286" s="147"/>
      <c r="G286" s="199"/>
      <c r="H286" s="199"/>
      <c r="I286" s="201"/>
      <c r="J286" s="201"/>
      <c r="K286" s="201"/>
      <c r="L286" s="202"/>
    </row>
    <row r="287" spans="1:12" ht="14.25" customHeight="1">
      <c r="A287" s="178">
        <v>0</v>
      </c>
      <c r="B287" s="162">
        <v>0</v>
      </c>
      <c r="C287" s="155">
        <v>0</v>
      </c>
      <c r="D287" s="156">
        <v>0</v>
      </c>
      <c r="E287" s="157">
        <v>0</v>
      </c>
      <c r="F287" s="158">
        <v>0</v>
      </c>
      <c r="G287" s="203">
        <v>0</v>
      </c>
      <c r="H287" s="203">
        <v>0</v>
      </c>
      <c r="I287" s="205">
        <v>0</v>
      </c>
      <c r="J287" s="205">
        <v>0</v>
      </c>
      <c r="K287" s="205">
        <v>0</v>
      </c>
      <c r="L287" s="206">
        <v>0</v>
      </c>
    </row>
    <row r="288" spans="1:12" ht="14.25" customHeight="1">
      <c r="A288" s="179"/>
      <c r="B288" s="148"/>
      <c r="C288" s="149"/>
      <c r="D288" s="150"/>
      <c r="E288" s="151"/>
      <c r="F288" s="147"/>
      <c r="G288" s="199"/>
      <c r="H288" s="199"/>
      <c r="I288" s="201"/>
      <c r="J288" s="201"/>
      <c r="K288" s="201"/>
      <c r="L288" s="202"/>
    </row>
    <row r="289" spans="1:12" ht="14.25" customHeight="1">
      <c r="A289" s="178">
        <v>0</v>
      </c>
      <c r="B289" s="162">
        <v>0</v>
      </c>
      <c r="C289" s="155">
        <v>0</v>
      </c>
      <c r="D289" s="156">
        <v>0</v>
      </c>
      <c r="E289" s="157">
        <v>0</v>
      </c>
      <c r="F289" s="158">
        <v>0</v>
      </c>
      <c r="G289" s="203">
        <v>0</v>
      </c>
      <c r="H289" s="203">
        <v>0</v>
      </c>
      <c r="I289" s="205">
        <v>0</v>
      </c>
      <c r="J289" s="205">
        <v>0</v>
      </c>
      <c r="K289" s="205">
        <v>0</v>
      </c>
      <c r="L289" s="206">
        <v>0</v>
      </c>
    </row>
    <row r="290" spans="1:12" ht="14.25" customHeight="1">
      <c r="A290" s="179"/>
      <c r="B290" s="148"/>
      <c r="C290" s="149"/>
      <c r="D290" s="150"/>
      <c r="E290" s="151"/>
      <c r="F290" s="147"/>
      <c r="G290" s="199"/>
      <c r="H290" s="199"/>
      <c r="I290" s="201"/>
      <c r="J290" s="201"/>
      <c r="K290" s="201"/>
      <c r="L290" s="202"/>
    </row>
    <row r="291" spans="1:12" ht="14.25" customHeight="1">
      <c r="A291" s="178">
        <v>0</v>
      </c>
      <c r="B291" s="162">
        <v>0</v>
      </c>
      <c r="C291" s="155">
        <v>0</v>
      </c>
      <c r="D291" s="156">
        <v>0</v>
      </c>
      <c r="E291" s="157">
        <v>0</v>
      </c>
      <c r="F291" s="158">
        <v>0</v>
      </c>
      <c r="G291" s="203">
        <v>0</v>
      </c>
      <c r="H291" s="203">
        <v>0</v>
      </c>
      <c r="I291" s="205">
        <v>0</v>
      </c>
      <c r="J291" s="205">
        <v>0</v>
      </c>
      <c r="K291" s="205">
        <v>0</v>
      </c>
      <c r="L291" s="206">
        <v>0</v>
      </c>
    </row>
    <row r="292" spans="1:12" ht="14.25" customHeight="1">
      <c r="A292" s="179"/>
      <c r="B292" s="148"/>
      <c r="C292" s="149"/>
      <c r="D292" s="150"/>
      <c r="E292" s="151"/>
      <c r="F292" s="147"/>
      <c r="G292" s="199"/>
      <c r="H292" s="199"/>
      <c r="I292" s="201"/>
      <c r="J292" s="201"/>
      <c r="K292" s="201"/>
      <c r="L292" s="202"/>
    </row>
    <row r="293" spans="1:12" ht="14.25" customHeight="1">
      <c r="A293" s="178">
        <v>0</v>
      </c>
      <c r="B293" s="162">
        <v>0</v>
      </c>
      <c r="C293" s="155">
        <v>0</v>
      </c>
      <c r="D293" s="156">
        <v>0</v>
      </c>
      <c r="E293" s="157">
        <v>0</v>
      </c>
      <c r="F293" s="158">
        <v>0</v>
      </c>
      <c r="G293" s="203">
        <v>0</v>
      </c>
      <c r="H293" s="203">
        <v>0</v>
      </c>
      <c r="I293" s="205">
        <v>0</v>
      </c>
      <c r="J293" s="205">
        <v>0</v>
      </c>
      <c r="K293" s="205">
        <v>0</v>
      </c>
      <c r="L293" s="206">
        <v>0</v>
      </c>
    </row>
    <row r="294" spans="1:12" ht="14.25" customHeight="1">
      <c r="A294" s="179"/>
      <c r="B294" s="148"/>
      <c r="C294" s="149"/>
      <c r="D294" s="150"/>
      <c r="E294" s="151"/>
      <c r="F294" s="147"/>
      <c r="G294" s="199"/>
      <c r="H294" s="199"/>
      <c r="I294" s="201"/>
      <c r="J294" s="201"/>
      <c r="K294" s="201"/>
      <c r="L294" s="202"/>
    </row>
    <row r="295" spans="1:12" ht="14.25" customHeight="1">
      <c r="A295" s="178">
        <v>0</v>
      </c>
      <c r="B295" s="162">
        <v>0</v>
      </c>
      <c r="C295" s="155">
        <v>0</v>
      </c>
      <c r="D295" s="156">
        <v>0</v>
      </c>
      <c r="E295" s="157">
        <v>0</v>
      </c>
      <c r="F295" s="158">
        <v>0</v>
      </c>
      <c r="G295" s="203">
        <v>0</v>
      </c>
      <c r="H295" s="203">
        <v>0</v>
      </c>
      <c r="I295" s="205">
        <v>0</v>
      </c>
      <c r="J295" s="205">
        <v>0</v>
      </c>
      <c r="K295" s="205">
        <v>0</v>
      </c>
      <c r="L295" s="206">
        <v>0</v>
      </c>
    </row>
    <row r="296" spans="1:12" ht="14.25" customHeight="1">
      <c r="A296" s="179"/>
      <c r="B296" s="148"/>
      <c r="C296" s="149"/>
      <c r="D296" s="150"/>
      <c r="E296" s="151"/>
      <c r="F296" s="147"/>
      <c r="G296" s="199"/>
      <c r="H296" s="199"/>
      <c r="I296" s="201"/>
      <c r="J296" s="201"/>
      <c r="K296" s="201"/>
      <c r="L296" s="202"/>
    </row>
    <row r="297" spans="1:12" ht="14.25" customHeight="1">
      <c r="A297" s="178">
        <v>0</v>
      </c>
      <c r="B297" s="162">
        <v>0</v>
      </c>
      <c r="C297" s="155">
        <v>0</v>
      </c>
      <c r="D297" s="156">
        <v>0</v>
      </c>
      <c r="E297" s="157">
        <v>0</v>
      </c>
      <c r="F297" s="158">
        <v>0</v>
      </c>
      <c r="G297" s="203">
        <v>0</v>
      </c>
      <c r="H297" s="203">
        <v>0</v>
      </c>
      <c r="I297" s="205">
        <v>0</v>
      </c>
      <c r="J297" s="205">
        <v>0</v>
      </c>
      <c r="K297" s="205">
        <v>0</v>
      </c>
      <c r="L297" s="206">
        <v>0</v>
      </c>
    </row>
    <row r="298" spans="1:12" ht="14.25" customHeight="1">
      <c r="A298" s="179"/>
      <c r="B298" s="148"/>
      <c r="C298" s="149"/>
      <c r="D298" s="150"/>
      <c r="E298" s="151"/>
      <c r="F298" s="147"/>
      <c r="G298" s="199"/>
      <c r="H298" s="199"/>
      <c r="I298" s="201"/>
      <c r="J298" s="201"/>
      <c r="K298" s="201"/>
      <c r="L298" s="202"/>
    </row>
    <row r="299" spans="1:12" ht="14.25" customHeight="1">
      <c r="A299" s="178">
        <v>0</v>
      </c>
      <c r="B299" s="162">
        <v>0</v>
      </c>
      <c r="C299" s="155">
        <v>0</v>
      </c>
      <c r="D299" s="156">
        <v>0</v>
      </c>
      <c r="E299" s="157">
        <v>0</v>
      </c>
      <c r="F299" s="158">
        <v>0</v>
      </c>
      <c r="G299" s="203">
        <v>0</v>
      </c>
      <c r="H299" s="203">
        <v>0</v>
      </c>
      <c r="I299" s="205">
        <v>0</v>
      </c>
      <c r="J299" s="205">
        <v>0</v>
      </c>
      <c r="K299" s="205">
        <v>0</v>
      </c>
      <c r="L299" s="206">
        <v>0</v>
      </c>
    </row>
    <row r="300" spans="1:12" ht="14.25" customHeight="1">
      <c r="A300" s="179"/>
      <c r="B300" s="148"/>
      <c r="C300" s="149"/>
      <c r="D300" s="150"/>
      <c r="E300" s="151"/>
      <c r="F300" s="147"/>
      <c r="G300" s="199"/>
      <c r="H300" s="199"/>
      <c r="I300" s="201"/>
      <c r="J300" s="201"/>
      <c r="K300" s="201"/>
      <c r="L300" s="202"/>
    </row>
    <row r="301" spans="1:12" ht="14.25" customHeight="1">
      <c r="A301" s="178">
        <v>0</v>
      </c>
      <c r="B301" s="162">
        <v>0</v>
      </c>
      <c r="C301" s="155">
        <v>0</v>
      </c>
      <c r="D301" s="156">
        <v>0</v>
      </c>
      <c r="E301" s="157">
        <v>0</v>
      </c>
      <c r="F301" s="158">
        <v>0</v>
      </c>
      <c r="G301" s="203">
        <v>0</v>
      </c>
      <c r="H301" s="203">
        <v>0</v>
      </c>
      <c r="I301" s="205">
        <v>0</v>
      </c>
      <c r="J301" s="205">
        <v>0</v>
      </c>
      <c r="K301" s="205">
        <v>0</v>
      </c>
      <c r="L301" s="206">
        <v>0</v>
      </c>
    </row>
    <row r="302" spans="1:12" ht="14.25" customHeight="1">
      <c r="A302" s="179"/>
      <c r="B302" s="148"/>
      <c r="C302" s="149"/>
      <c r="D302" s="150"/>
      <c r="E302" s="151"/>
      <c r="F302" s="147"/>
      <c r="G302" s="199"/>
      <c r="H302" s="199"/>
      <c r="I302" s="201"/>
      <c r="J302" s="201"/>
      <c r="K302" s="201"/>
      <c r="L302" s="202"/>
    </row>
    <row r="303" spans="1:12" ht="14.25" customHeight="1">
      <c r="A303" s="178">
        <v>0</v>
      </c>
      <c r="B303" s="162">
        <v>0</v>
      </c>
      <c r="C303" s="155">
        <v>0</v>
      </c>
      <c r="D303" s="156">
        <v>0</v>
      </c>
      <c r="E303" s="157">
        <v>0</v>
      </c>
      <c r="F303" s="158">
        <v>0</v>
      </c>
      <c r="G303" s="203">
        <v>0</v>
      </c>
      <c r="H303" s="203">
        <v>0</v>
      </c>
      <c r="I303" s="205">
        <v>0</v>
      </c>
      <c r="J303" s="205">
        <v>0</v>
      </c>
      <c r="K303" s="205">
        <v>0</v>
      </c>
      <c r="L303" s="206">
        <v>0</v>
      </c>
    </row>
    <row r="304" spans="1:12" ht="14.25" customHeight="1">
      <c r="A304" s="179"/>
      <c r="B304" s="148"/>
      <c r="C304" s="149"/>
      <c r="D304" s="150"/>
      <c r="E304" s="151"/>
      <c r="F304" s="147"/>
      <c r="G304" s="199"/>
      <c r="H304" s="199"/>
      <c r="I304" s="201"/>
      <c r="J304" s="201"/>
      <c r="K304" s="201"/>
      <c r="L304" s="202"/>
    </row>
    <row r="305" spans="1:12" ht="14.25" customHeight="1">
      <c r="A305" s="178">
        <v>0</v>
      </c>
      <c r="B305" s="162">
        <v>0</v>
      </c>
      <c r="C305" s="155">
        <v>0</v>
      </c>
      <c r="D305" s="156">
        <v>0</v>
      </c>
      <c r="E305" s="157">
        <v>0</v>
      </c>
      <c r="F305" s="158">
        <v>0</v>
      </c>
      <c r="G305" s="203">
        <v>0</v>
      </c>
      <c r="H305" s="203">
        <v>0</v>
      </c>
      <c r="I305" s="205">
        <v>0</v>
      </c>
      <c r="J305" s="205">
        <v>0</v>
      </c>
      <c r="K305" s="205">
        <v>0</v>
      </c>
      <c r="L305" s="206">
        <v>0</v>
      </c>
    </row>
    <row r="306" spans="1:12" ht="14.25" customHeight="1">
      <c r="A306" s="179"/>
      <c r="B306" s="148"/>
      <c r="C306" s="149"/>
      <c r="D306" s="150"/>
      <c r="E306" s="151"/>
      <c r="F306" s="147"/>
      <c r="G306" s="199"/>
      <c r="H306" s="199"/>
      <c r="I306" s="201"/>
      <c r="J306" s="201"/>
      <c r="K306" s="201"/>
      <c r="L306" s="202"/>
    </row>
    <row r="307" spans="1:12" ht="14.25" customHeight="1">
      <c r="A307" s="178">
        <v>0</v>
      </c>
      <c r="B307" s="162" t="s">
        <v>158</v>
      </c>
      <c r="C307" s="155">
        <v>0</v>
      </c>
      <c r="D307" s="156">
        <v>0</v>
      </c>
      <c r="E307" s="157">
        <v>0</v>
      </c>
      <c r="F307" s="158">
        <v>0</v>
      </c>
      <c r="G307" s="203">
        <v>0</v>
      </c>
      <c r="H307" s="203">
        <f>SUM(H242:H305)</f>
        <v>5198290</v>
      </c>
      <c r="I307" s="205">
        <v>0</v>
      </c>
      <c r="J307" s="205">
        <v>0</v>
      </c>
      <c r="K307" s="205">
        <v>0</v>
      </c>
      <c r="L307" s="206">
        <v>0</v>
      </c>
    </row>
    <row r="308" spans="1:12" ht="14.25" customHeight="1">
      <c r="A308" s="179"/>
      <c r="B308" s="148"/>
      <c r="C308" s="149"/>
      <c r="D308" s="150"/>
      <c r="E308" s="151"/>
      <c r="F308" s="147"/>
      <c r="G308" s="199"/>
      <c r="H308" s="199"/>
      <c r="I308" s="201"/>
      <c r="J308" s="201"/>
      <c r="K308" s="201"/>
      <c r="L308" s="202"/>
    </row>
    <row r="309" spans="1:12" ht="14.25" customHeight="1">
      <c r="A309" s="178">
        <v>4</v>
      </c>
      <c r="B309" s="162" t="s">
        <v>157</v>
      </c>
      <c r="C309" s="155">
        <v>0</v>
      </c>
      <c r="D309" s="156">
        <v>0</v>
      </c>
      <c r="E309" s="157">
        <v>0</v>
      </c>
      <c r="F309" s="158">
        <v>0</v>
      </c>
      <c r="G309" s="203">
        <v>0</v>
      </c>
      <c r="H309" s="203">
        <v>0</v>
      </c>
      <c r="I309" s="205">
        <v>0</v>
      </c>
      <c r="J309" s="205">
        <v>0</v>
      </c>
      <c r="K309" s="205">
        <v>0</v>
      </c>
      <c r="L309" s="206">
        <v>0</v>
      </c>
    </row>
    <row r="310" spans="1:12" ht="14.25" customHeight="1">
      <c r="A310" s="179"/>
      <c r="B310" s="148"/>
      <c r="C310" s="149"/>
      <c r="D310" s="150"/>
      <c r="E310" s="151"/>
      <c r="F310" s="147"/>
      <c r="G310" s="199"/>
      <c r="H310" s="199"/>
      <c r="I310" s="201"/>
      <c r="J310" s="201"/>
      <c r="K310" s="201"/>
      <c r="L310" s="202"/>
    </row>
    <row r="311" spans="1:12" ht="14.25" customHeight="1">
      <c r="A311" s="178">
        <v>0</v>
      </c>
      <c r="B311" s="162" t="s">
        <v>156</v>
      </c>
      <c r="C311" s="155" t="s">
        <v>97</v>
      </c>
      <c r="D311" s="156" t="s">
        <v>155</v>
      </c>
      <c r="E311" s="157">
        <v>5</v>
      </c>
      <c r="F311" s="158" t="s">
        <v>65</v>
      </c>
      <c r="G311" s="203">
        <v>640</v>
      </c>
      <c r="H311" s="203">
        <f t="shared" ref="H311:H335" si="43">+E311*G311</f>
        <v>3200</v>
      </c>
      <c r="I311" s="205">
        <v>0</v>
      </c>
      <c r="J311" s="205" t="s">
        <v>403</v>
      </c>
      <c r="K311" s="205">
        <v>0</v>
      </c>
      <c r="L311" s="206">
        <v>0</v>
      </c>
    </row>
    <row r="312" spans="1:12" ht="14.25" customHeight="1">
      <c r="A312" s="179"/>
      <c r="B312" s="148"/>
      <c r="C312" s="149"/>
      <c r="D312" s="150"/>
      <c r="E312" s="151"/>
      <c r="F312" s="147"/>
      <c r="G312" s="199"/>
      <c r="H312" s="199"/>
      <c r="I312" s="201"/>
      <c r="J312" s="201"/>
      <c r="K312" s="201"/>
      <c r="L312" s="202"/>
    </row>
    <row r="313" spans="1:12" ht="14.25" customHeight="1">
      <c r="A313" s="178">
        <v>0</v>
      </c>
      <c r="B313" s="162" t="s">
        <v>154</v>
      </c>
      <c r="C313" s="155" t="s">
        <v>67</v>
      </c>
      <c r="D313" s="156" t="s">
        <v>153</v>
      </c>
      <c r="E313" s="157">
        <v>17</v>
      </c>
      <c r="F313" s="158" t="s">
        <v>65</v>
      </c>
      <c r="G313" s="203">
        <v>470</v>
      </c>
      <c r="H313" s="203">
        <f t="shared" si="43"/>
        <v>7990</v>
      </c>
      <c r="I313" s="205">
        <v>0</v>
      </c>
      <c r="J313" s="205" t="s">
        <v>403</v>
      </c>
      <c r="K313" s="205">
        <v>0</v>
      </c>
      <c r="L313" s="206">
        <v>0</v>
      </c>
    </row>
    <row r="314" spans="1:12" ht="14.25" customHeight="1">
      <c r="A314" s="179"/>
      <c r="B314" s="148"/>
      <c r="C314" s="149"/>
      <c r="D314" s="150"/>
      <c r="E314" s="151"/>
      <c r="F314" s="147"/>
      <c r="G314" s="199"/>
      <c r="H314" s="199"/>
      <c r="I314" s="201"/>
      <c r="J314" s="201"/>
      <c r="K314" s="201"/>
      <c r="L314" s="202"/>
    </row>
    <row r="315" spans="1:12" ht="14.25" customHeight="1">
      <c r="A315" s="178">
        <v>0</v>
      </c>
      <c r="B315" s="162" t="s">
        <v>125</v>
      </c>
      <c r="C315" s="155" t="s">
        <v>97</v>
      </c>
      <c r="D315" s="156" t="s">
        <v>124</v>
      </c>
      <c r="E315" s="157">
        <v>24</v>
      </c>
      <c r="F315" s="158" t="s">
        <v>65</v>
      </c>
      <c r="G315" s="203">
        <v>200</v>
      </c>
      <c r="H315" s="203">
        <f t="shared" si="43"/>
        <v>4800</v>
      </c>
      <c r="I315" s="205">
        <v>0</v>
      </c>
      <c r="J315" s="205" t="s">
        <v>403</v>
      </c>
      <c r="K315" s="205">
        <v>0</v>
      </c>
      <c r="L315" s="206">
        <v>0</v>
      </c>
    </row>
    <row r="316" spans="1:12" ht="14.25" customHeight="1">
      <c r="A316" s="179"/>
      <c r="B316" s="148"/>
      <c r="C316" s="149"/>
      <c r="D316" s="150"/>
      <c r="E316" s="151"/>
      <c r="F316" s="147"/>
      <c r="G316" s="199"/>
      <c r="H316" s="199"/>
      <c r="I316" s="201"/>
      <c r="J316" s="201"/>
      <c r="K316" s="201"/>
      <c r="L316" s="202"/>
    </row>
    <row r="317" spans="1:12" ht="14.25" customHeight="1">
      <c r="A317" s="178">
        <v>0</v>
      </c>
      <c r="B317" s="162" t="s">
        <v>84</v>
      </c>
      <c r="C317" s="155" t="s">
        <v>83</v>
      </c>
      <c r="D317" s="156" t="s">
        <v>152</v>
      </c>
      <c r="E317" s="157">
        <v>17</v>
      </c>
      <c r="F317" s="158" t="s">
        <v>65</v>
      </c>
      <c r="G317" s="203">
        <v>810</v>
      </c>
      <c r="H317" s="203">
        <f t="shared" si="43"/>
        <v>13770</v>
      </c>
      <c r="I317" s="205">
        <v>0</v>
      </c>
      <c r="J317" s="205" t="s">
        <v>403</v>
      </c>
      <c r="K317" s="205">
        <v>0</v>
      </c>
      <c r="L317" s="206">
        <v>0</v>
      </c>
    </row>
    <row r="318" spans="1:12" ht="14.25" customHeight="1">
      <c r="A318" s="179"/>
      <c r="B318" s="148"/>
      <c r="C318" s="149"/>
      <c r="D318" s="150"/>
      <c r="E318" s="151"/>
      <c r="F318" s="147"/>
      <c r="G318" s="199"/>
      <c r="H318" s="199"/>
      <c r="I318" s="201"/>
      <c r="J318" s="201"/>
      <c r="K318" s="201"/>
      <c r="L318" s="202"/>
    </row>
    <row r="319" spans="1:12" ht="14.25" customHeight="1">
      <c r="A319" s="178">
        <v>0</v>
      </c>
      <c r="B319" s="162" t="s">
        <v>121</v>
      </c>
      <c r="C319" s="155" t="s">
        <v>123</v>
      </c>
      <c r="D319" s="156" t="s">
        <v>122</v>
      </c>
      <c r="E319" s="157">
        <v>10</v>
      </c>
      <c r="F319" s="158" t="s">
        <v>65</v>
      </c>
      <c r="G319" s="203">
        <v>6080</v>
      </c>
      <c r="H319" s="203">
        <f t="shared" si="43"/>
        <v>60800</v>
      </c>
      <c r="I319" s="205">
        <v>0</v>
      </c>
      <c r="J319" s="205" t="s">
        <v>403</v>
      </c>
      <c r="K319" s="205">
        <v>0</v>
      </c>
      <c r="L319" s="206">
        <v>0</v>
      </c>
    </row>
    <row r="320" spans="1:12" ht="14.25" customHeight="1">
      <c r="A320" s="179"/>
      <c r="B320" s="148"/>
      <c r="C320" s="149"/>
      <c r="D320" s="150"/>
      <c r="E320" s="151"/>
      <c r="F320" s="147"/>
      <c r="G320" s="199"/>
      <c r="H320" s="199"/>
      <c r="I320" s="201"/>
      <c r="J320" s="201"/>
      <c r="K320" s="201"/>
      <c r="L320" s="202"/>
    </row>
    <row r="321" spans="1:12" ht="14.25" customHeight="1">
      <c r="A321" s="178">
        <v>0</v>
      </c>
      <c r="B321" s="162" t="s">
        <v>121</v>
      </c>
      <c r="C321" s="155" t="s">
        <v>120</v>
      </c>
      <c r="D321" s="156" t="s">
        <v>122</v>
      </c>
      <c r="E321" s="157">
        <v>46</v>
      </c>
      <c r="F321" s="158" t="s">
        <v>65</v>
      </c>
      <c r="G321" s="203">
        <v>3930</v>
      </c>
      <c r="H321" s="203">
        <f t="shared" si="43"/>
        <v>180780</v>
      </c>
      <c r="I321" s="205">
        <v>0</v>
      </c>
      <c r="J321" s="205" t="s">
        <v>403</v>
      </c>
      <c r="K321" s="205">
        <v>0</v>
      </c>
      <c r="L321" s="206">
        <v>0</v>
      </c>
    </row>
    <row r="322" spans="1:12" ht="14.25" customHeight="1">
      <c r="A322" s="179"/>
      <c r="B322" s="148"/>
      <c r="C322" s="149"/>
      <c r="D322" s="150"/>
      <c r="E322" s="151"/>
      <c r="F322" s="147"/>
      <c r="G322" s="199"/>
      <c r="H322" s="199"/>
      <c r="I322" s="201"/>
      <c r="J322" s="201"/>
      <c r="K322" s="201"/>
      <c r="L322" s="202"/>
    </row>
    <row r="323" spans="1:12" ht="14.25" customHeight="1">
      <c r="A323" s="178">
        <v>0</v>
      </c>
      <c r="B323" s="162" t="s">
        <v>121</v>
      </c>
      <c r="C323" s="155" t="s">
        <v>120</v>
      </c>
      <c r="D323" s="156" t="s">
        <v>119</v>
      </c>
      <c r="E323" s="157">
        <v>22</v>
      </c>
      <c r="F323" s="158" t="s">
        <v>65</v>
      </c>
      <c r="G323" s="203">
        <v>1460</v>
      </c>
      <c r="H323" s="203">
        <f t="shared" si="43"/>
        <v>32120</v>
      </c>
      <c r="I323" s="205">
        <v>0</v>
      </c>
      <c r="J323" s="205" t="s">
        <v>403</v>
      </c>
      <c r="K323" s="205">
        <v>0</v>
      </c>
      <c r="L323" s="206">
        <v>0</v>
      </c>
    </row>
    <row r="324" spans="1:12" ht="14.25" customHeight="1">
      <c r="A324" s="179"/>
      <c r="B324" s="148"/>
      <c r="C324" s="149"/>
      <c r="D324" s="150"/>
      <c r="E324" s="151"/>
      <c r="F324" s="147"/>
      <c r="G324" s="199"/>
      <c r="H324" s="199"/>
      <c r="I324" s="201"/>
      <c r="J324" s="201"/>
      <c r="K324" s="201"/>
      <c r="L324" s="202"/>
    </row>
    <row r="325" spans="1:12" ht="14.25" customHeight="1">
      <c r="A325" s="178">
        <v>0</v>
      </c>
      <c r="B325" s="162" t="s">
        <v>81</v>
      </c>
      <c r="C325" s="155" t="s">
        <v>80</v>
      </c>
      <c r="D325" s="156" t="s">
        <v>79</v>
      </c>
      <c r="E325" s="157">
        <v>3</v>
      </c>
      <c r="F325" s="158" t="s">
        <v>48</v>
      </c>
      <c r="G325" s="203">
        <v>2500</v>
      </c>
      <c r="H325" s="203">
        <f t="shared" si="43"/>
        <v>7500</v>
      </c>
      <c r="I325" s="205">
        <v>0</v>
      </c>
      <c r="J325" s="205" t="s">
        <v>403</v>
      </c>
      <c r="K325" s="205">
        <v>0</v>
      </c>
      <c r="L325" s="206">
        <v>0</v>
      </c>
    </row>
    <row r="326" spans="1:12" ht="14.25" customHeight="1">
      <c r="A326" s="179"/>
      <c r="B326" s="148"/>
      <c r="C326" s="149"/>
      <c r="D326" s="150"/>
      <c r="E326" s="151"/>
      <c r="F326" s="147"/>
      <c r="G326" s="199"/>
      <c r="H326" s="199"/>
      <c r="I326" s="201"/>
      <c r="J326" s="201"/>
      <c r="K326" s="201"/>
      <c r="L326" s="202"/>
    </row>
    <row r="327" spans="1:12" ht="14.25" customHeight="1">
      <c r="A327" s="178">
        <v>0</v>
      </c>
      <c r="B327" s="162" t="s">
        <v>151</v>
      </c>
      <c r="C327" s="155">
        <v>0</v>
      </c>
      <c r="D327" s="156">
        <v>0</v>
      </c>
      <c r="E327" s="157">
        <v>1</v>
      </c>
      <c r="F327" s="158" t="s">
        <v>59</v>
      </c>
      <c r="G327" s="203">
        <v>1290360</v>
      </c>
      <c r="H327" s="203">
        <f t="shared" si="43"/>
        <v>1290360</v>
      </c>
      <c r="I327" s="205">
        <v>0</v>
      </c>
      <c r="J327" s="205" t="s">
        <v>403</v>
      </c>
      <c r="K327" s="205">
        <v>0</v>
      </c>
      <c r="L327" s="206">
        <v>0</v>
      </c>
    </row>
    <row r="328" spans="1:12" ht="14.25" customHeight="1">
      <c r="A328" s="179"/>
      <c r="B328" s="148"/>
      <c r="C328" s="149"/>
      <c r="D328" s="150"/>
      <c r="E328" s="151"/>
      <c r="F328" s="147"/>
      <c r="G328" s="199"/>
      <c r="H328" s="199"/>
      <c r="I328" s="201"/>
      <c r="J328" s="201"/>
      <c r="K328" s="201"/>
      <c r="L328" s="202"/>
    </row>
    <row r="329" spans="1:12" ht="14.25" customHeight="1">
      <c r="A329" s="178">
        <v>0</v>
      </c>
      <c r="B329" s="162" t="s">
        <v>150</v>
      </c>
      <c r="C329" s="155" t="s">
        <v>77</v>
      </c>
      <c r="D329" s="156" t="s">
        <v>149</v>
      </c>
      <c r="E329" s="157">
        <v>1</v>
      </c>
      <c r="F329" s="158" t="s">
        <v>48</v>
      </c>
      <c r="G329" s="203">
        <v>2950</v>
      </c>
      <c r="H329" s="203">
        <f t="shared" si="43"/>
        <v>2950</v>
      </c>
      <c r="I329" s="205">
        <v>0</v>
      </c>
      <c r="J329" s="205" t="s">
        <v>403</v>
      </c>
      <c r="K329" s="205">
        <v>0</v>
      </c>
      <c r="L329" s="206">
        <v>0</v>
      </c>
    </row>
    <row r="330" spans="1:12" ht="14.25" customHeight="1">
      <c r="A330" s="179"/>
      <c r="B330" s="148"/>
      <c r="C330" s="149"/>
      <c r="D330" s="150"/>
      <c r="E330" s="151"/>
      <c r="F330" s="147"/>
      <c r="G330" s="199"/>
      <c r="H330" s="199"/>
      <c r="I330" s="201"/>
      <c r="J330" s="201"/>
      <c r="K330" s="201"/>
      <c r="L330" s="202"/>
    </row>
    <row r="331" spans="1:12" ht="14.25" customHeight="1">
      <c r="A331" s="178">
        <v>0</v>
      </c>
      <c r="B331" s="162" t="s">
        <v>148</v>
      </c>
      <c r="C331" s="155">
        <v>0</v>
      </c>
      <c r="D331" s="156" t="s">
        <v>147</v>
      </c>
      <c r="E331" s="157">
        <v>1</v>
      </c>
      <c r="F331" s="158" t="s">
        <v>48</v>
      </c>
      <c r="G331" s="203">
        <v>8990</v>
      </c>
      <c r="H331" s="203">
        <f t="shared" si="43"/>
        <v>8990</v>
      </c>
      <c r="I331" s="205">
        <v>0</v>
      </c>
      <c r="J331" s="205" t="s">
        <v>403</v>
      </c>
      <c r="K331" s="205">
        <v>0</v>
      </c>
      <c r="L331" s="206">
        <v>0</v>
      </c>
    </row>
    <row r="332" spans="1:12" ht="14.25" customHeight="1">
      <c r="A332" s="179"/>
      <c r="B332" s="148"/>
      <c r="C332" s="149"/>
      <c r="D332" s="150"/>
      <c r="E332" s="151"/>
      <c r="F332" s="147"/>
      <c r="G332" s="199"/>
      <c r="H332" s="199"/>
      <c r="I332" s="201"/>
      <c r="J332" s="201"/>
      <c r="K332" s="201"/>
      <c r="L332" s="202"/>
    </row>
    <row r="333" spans="1:12" ht="14.25" customHeight="1">
      <c r="A333" s="178">
        <v>0</v>
      </c>
      <c r="B333" s="162" t="s">
        <v>146</v>
      </c>
      <c r="C333" s="155" t="s">
        <v>145</v>
      </c>
      <c r="D333" s="156" t="s">
        <v>144</v>
      </c>
      <c r="E333" s="157">
        <v>1</v>
      </c>
      <c r="F333" s="158" t="s">
        <v>143</v>
      </c>
      <c r="G333" s="203">
        <v>1300</v>
      </c>
      <c r="H333" s="203">
        <f t="shared" si="43"/>
        <v>1300</v>
      </c>
      <c r="I333" s="205">
        <v>0</v>
      </c>
      <c r="J333" s="205" t="s">
        <v>403</v>
      </c>
      <c r="K333" s="205">
        <v>0</v>
      </c>
      <c r="L333" s="206">
        <v>0</v>
      </c>
    </row>
    <row r="334" spans="1:12" ht="14.25" customHeight="1">
      <c r="A334" s="179"/>
      <c r="B334" s="148"/>
      <c r="C334" s="149"/>
      <c r="D334" s="150"/>
      <c r="E334" s="151"/>
      <c r="F334" s="147"/>
      <c r="G334" s="199"/>
      <c r="H334" s="199"/>
      <c r="I334" s="201"/>
      <c r="J334" s="201"/>
      <c r="K334" s="201"/>
      <c r="L334" s="202"/>
    </row>
    <row r="335" spans="1:12" ht="14.25" customHeight="1">
      <c r="A335" s="178">
        <v>0</v>
      </c>
      <c r="B335" s="162" t="s">
        <v>142</v>
      </c>
      <c r="C335" s="155">
        <v>0</v>
      </c>
      <c r="D335" s="156" t="s">
        <v>141</v>
      </c>
      <c r="E335" s="157">
        <v>1</v>
      </c>
      <c r="F335" s="158" t="s">
        <v>140</v>
      </c>
      <c r="G335" s="203">
        <v>16680</v>
      </c>
      <c r="H335" s="203">
        <f t="shared" si="43"/>
        <v>16680</v>
      </c>
      <c r="I335" s="205">
        <v>0</v>
      </c>
      <c r="J335" s="205" t="s">
        <v>403</v>
      </c>
      <c r="K335" s="205">
        <v>0</v>
      </c>
      <c r="L335" s="206">
        <v>0</v>
      </c>
    </row>
    <row r="336" spans="1:12" ht="14.25" customHeight="1">
      <c r="A336" s="179"/>
      <c r="B336" s="148"/>
      <c r="C336" s="149"/>
      <c r="D336" s="150"/>
      <c r="E336" s="151"/>
      <c r="F336" s="147"/>
      <c r="G336" s="199"/>
      <c r="H336" s="199"/>
      <c r="I336" s="201"/>
      <c r="J336" s="201"/>
      <c r="K336" s="201"/>
      <c r="L336" s="202"/>
    </row>
    <row r="337" spans="1:12" ht="14.25" customHeight="1">
      <c r="A337" s="178">
        <v>0</v>
      </c>
      <c r="B337" s="162">
        <v>0</v>
      </c>
      <c r="C337" s="155">
        <v>0</v>
      </c>
      <c r="D337" s="156">
        <v>0</v>
      </c>
      <c r="E337" s="157">
        <v>0</v>
      </c>
      <c r="F337" s="158">
        <v>0</v>
      </c>
      <c r="G337" s="203">
        <v>0</v>
      </c>
      <c r="H337" s="203">
        <v>0</v>
      </c>
      <c r="I337" s="205">
        <v>0</v>
      </c>
      <c r="J337" s="205">
        <v>0</v>
      </c>
      <c r="K337" s="205">
        <v>0</v>
      </c>
      <c r="L337" s="206">
        <v>0</v>
      </c>
    </row>
    <row r="338" spans="1:12" ht="14.25" customHeight="1">
      <c r="A338" s="179"/>
      <c r="B338" s="148"/>
      <c r="C338" s="149"/>
      <c r="D338" s="150"/>
      <c r="E338" s="151"/>
      <c r="F338" s="147"/>
      <c r="G338" s="199"/>
      <c r="H338" s="199"/>
      <c r="I338" s="201"/>
      <c r="J338" s="201"/>
      <c r="K338" s="201"/>
      <c r="L338" s="202"/>
    </row>
    <row r="339" spans="1:12" ht="14.25" customHeight="1">
      <c r="A339" s="178">
        <v>0</v>
      </c>
      <c r="B339" s="162">
        <v>0</v>
      </c>
      <c r="C339" s="155">
        <v>0</v>
      </c>
      <c r="D339" s="156">
        <v>0</v>
      </c>
      <c r="E339" s="157">
        <v>0</v>
      </c>
      <c r="F339" s="158">
        <v>0</v>
      </c>
      <c r="G339" s="203">
        <v>0</v>
      </c>
      <c r="H339" s="203">
        <v>0</v>
      </c>
      <c r="I339" s="205">
        <v>0</v>
      </c>
      <c r="J339" s="205">
        <v>0</v>
      </c>
      <c r="K339" s="205">
        <v>0</v>
      </c>
      <c r="L339" s="206">
        <v>0</v>
      </c>
    </row>
    <row r="340" spans="1:12" ht="14.25" customHeight="1">
      <c r="A340" s="179"/>
      <c r="B340" s="148"/>
      <c r="C340" s="149"/>
      <c r="D340" s="150"/>
      <c r="E340" s="151"/>
      <c r="F340" s="147"/>
      <c r="G340" s="199"/>
      <c r="H340" s="199"/>
      <c r="I340" s="201"/>
      <c r="J340" s="201"/>
      <c r="K340" s="201"/>
      <c r="L340" s="202"/>
    </row>
    <row r="341" spans="1:12" ht="14.25" customHeight="1">
      <c r="A341" s="178">
        <v>0</v>
      </c>
      <c r="B341" s="162" t="s">
        <v>139</v>
      </c>
      <c r="C341" s="155">
        <v>0</v>
      </c>
      <c r="D341" s="156">
        <v>0</v>
      </c>
      <c r="E341" s="157">
        <v>0</v>
      </c>
      <c r="F341" s="158">
        <v>0</v>
      </c>
      <c r="G341" s="203">
        <v>0</v>
      </c>
      <c r="H341" s="203">
        <f>SUM(H310:H339)</f>
        <v>1631240</v>
      </c>
      <c r="I341" s="205">
        <v>0</v>
      </c>
      <c r="J341" s="205">
        <v>0</v>
      </c>
      <c r="K341" s="205">
        <v>0</v>
      </c>
      <c r="L341" s="206">
        <v>0</v>
      </c>
    </row>
    <row r="342" spans="1:12" ht="14.25" customHeight="1">
      <c r="A342" s="179"/>
      <c r="B342" s="148"/>
      <c r="C342" s="149"/>
      <c r="D342" s="150"/>
      <c r="E342" s="151"/>
      <c r="F342" s="147"/>
      <c r="G342" s="199"/>
      <c r="H342" s="199"/>
      <c r="I342" s="201"/>
      <c r="J342" s="201"/>
      <c r="K342" s="201"/>
      <c r="L342" s="202"/>
    </row>
    <row r="343" spans="1:12" ht="14.25" customHeight="1">
      <c r="A343" s="178">
        <v>5</v>
      </c>
      <c r="B343" s="162" t="s">
        <v>138</v>
      </c>
      <c r="C343" s="155">
        <v>0</v>
      </c>
      <c r="D343" s="156">
        <v>0</v>
      </c>
      <c r="E343" s="157">
        <v>0</v>
      </c>
      <c r="F343" s="158">
        <v>0</v>
      </c>
      <c r="G343" s="203">
        <v>0</v>
      </c>
      <c r="H343" s="203">
        <v>0</v>
      </c>
      <c r="I343" s="205">
        <v>0</v>
      </c>
      <c r="J343" s="205">
        <v>0</v>
      </c>
      <c r="K343" s="205">
        <v>0</v>
      </c>
      <c r="L343" s="206">
        <v>0</v>
      </c>
    </row>
    <row r="344" spans="1:12" ht="14.25" customHeight="1">
      <c r="A344" s="179"/>
      <c r="B344" s="148"/>
      <c r="C344" s="149"/>
      <c r="D344" s="150"/>
      <c r="E344" s="151"/>
      <c r="F344" s="147"/>
      <c r="G344" s="199"/>
      <c r="H344" s="199"/>
      <c r="I344" s="201"/>
      <c r="J344" s="201"/>
      <c r="K344" s="201"/>
      <c r="L344" s="202"/>
    </row>
    <row r="345" spans="1:12" ht="14.25" customHeight="1">
      <c r="A345" s="178">
        <v>0</v>
      </c>
      <c r="B345" s="162" t="s">
        <v>70</v>
      </c>
      <c r="C345" s="155" t="s">
        <v>67</v>
      </c>
      <c r="D345" s="156" t="s">
        <v>99</v>
      </c>
      <c r="E345" s="157">
        <v>52</v>
      </c>
      <c r="F345" s="158" t="s">
        <v>65</v>
      </c>
      <c r="G345" s="203">
        <v>480</v>
      </c>
      <c r="H345" s="203">
        <f t="shared" ref="H345:H359" si="44">+E345*G345</f>
        <v>24960</v>
      </c>
      <c r="I345" s="205">
        <v>0</v>
      </c>
      <c r="J345" s="205" t="s">
        <v>403</v>
      </c>
      <c r="K345" s="205">
        <v>0</v>
      </c>
      <c r="L345" s="206">
        <v>0</v>
      </c>
    </row>
    <row r="346" spans="1:12" ht="14.25" customHeight="1">
      <c r="A346" s="179"/>
      <c r="B346" s="148"/>
      <c r="C346" s="149"/>
      <c r="D346" s="150"/>
      <c r="E346" s="151"/>
      <c r="F346" s="147"/>
      <c r="G346" s="199"/>
      <c r="H346" s="199"/>
      <c r="I346" s="201"/>
      <c r="J346" s="201"/>
      <c r="K346" s="201"/>
      <c r="L346" s="202"/>
    </row>
    <row r="347" spans="1:12" ht="14.25" customHeight="1">
      <c r="A347" s="178">
        <v>0</v>
      </c>
      <c r="B347" s="162" t="s">
        <v>64</v>
      </c>
      <c r="C347" s="155">
        <v>0</v>
      </c>
      <c r="D347" s="156">
        <v>0</v>
      </c>
      <c r="E347" s="157">
        <v>1</v>
      </c>
      <c r="F347" s="158" t="s">
        <v>9</v>
      </c>
      <c r="G347" s="203">
        <v>21520</v>
      </c>
      <c r="H347" s="203">
        <f t="shared" si="44"/>
        <v>21520</v>
      </c>
      <c r="I347" s="205">
        <v>0</v>
      </c>
      <c r="J347" s="205" t="s">
        <v>403</v>
      </c>
      <c r="K347" s="205">
        <v>0</v>
      </c>
      <c r="L347" s="206">
        <v>0</v>
      </c>
    </row>
    <row r="348" spans="1:12" ht="14.25" customHeight="1">
      <c r="A348" s="179"/>
      <c r="B348" s="148"/>
      <c r="C348" s="149"/>
      <c r="D348" s="150"/>
      <c r="E348" s="151"/>
      <c r="F348" s="147"/>
      <c r="G348" s="199"/>
      <c r="H348" s="199"/>
      <c r="I348" s="201"/>
      <c r="J348" s="201"/>
      <c r="K348" s="201"/>
      <c r="L348" s="202"/>
    </row>
    <row r="349" spans="1:12" ht="14.25" customHeight="1">
      <c r="A349" s="178">
        <v>0</v>
      </c>
      <c r="B349" s="162" t="s">
        <v>81</v>
      </c>
      <c r="C349" s="155" t="s">
        <v>80</v>
      </c>
      <c r="D349" s="156" t="s">
        <v>79</v>
      </c>
      <c r="E349" s="157">
        <v>3</v>
      </c>
      <c r="F349" s="158" t="s">
        <v>48</v>
      </c>
      <c r="G349" s="203">
        <v>2500</v>
      </c>
      <c r="H349" s="203">
        <f t="shared" si="44"/>
        <v>7500</v>
      </c>
      <c r="I349" s="205">
        <v>0</v>
      </c>
      <c r="J349" s="205" t="s">
        <v>403</v>
      </c>
      <c r="K349" s="205">
        <v>0</v>
      </c>
      <c r="L349" s="206">
        <v>0</v>
      </c>
    </row>
    <row r="350" spans="1:12" ht="14.25" customHeight="1">
      <c r="A350" s="179"/>
      <c r="B350" s="148"/>
      <c r="C350" s="149"/>
      <c r="D350" s="150"/>
      <c r="E350" s="151"/>
      <c r="F350" s="147"/>
      <c r="G350" s="199"/>
      <c r="H350" s="199"/>
      <c r="I350" s="201"/>
      <c r="J350" s="201"/>
      <c r="K350" s="201"/>
      <c r="L350" s="202"/>
    </row>
    <row r="351" spans="1:12" ht="14.25" customHeight="1">
      <c r="A351" s="178">
        <v>0</v>
      </c>
      <c r="B351" s="162" t="s">
        <v>137</v>
      </c>
      <c r="C351" s="155">
        <v>0</v>
      </c>
      <c r="D351" s="156" t="s">
        <v>136</v>
      </c>
      <c r="E351" s="157">
        <v>1</v>
      </c>
      <c r="F351" s="158" t="s">
        <v>135</v>
      </c>
      <c r="G351" s="203">
        <v>33750</v>
      </c>
      <c r="H351" s="203">
        <f t="shared" si="44"/>
        <v>33750</v>
      </c>
      <c r="I351" s="205">
        <v>0</v>
      </c>
      <c r="J351" s="205" t="s">
        <v>403</v>
      </c>
      <c r="K351" s="205">
        <v>0</v>
      </c>
      <c r="L351" s="206">
        <v>0</v>
      </c>
    </row>
    <row r="352" spans="1:12" ht="14.25" customHeight="1">
      <c r="A352" s="179"/>
      <c r="B352" s="148"/>
      <c r="C352" s="149"/>
      <c r="D352" s="150"/>
      <c r="E352" s="151"/>
      <c r="F352" s="147"/>
      <c r="G352" s="199"/>
      <c r="H352" s="199"/>
      <c r="I352" s="201"/>
      <c r="J352" s="201"/>
      <c r="K352" s="201"/>
      <c r="L352" s="202"/>
    </row>
    <row r="353" spans="1:12" ht="14.25" customHeight="1">
      <c r="A353" s="178">
        <v>0</v>
      </c>
      <c r="B353" s="162" t="s">
        <v>134</v>
      </c>
      <c r="C353" s="155">
        <v>0</v>
      </c>
      <c r="D353" s="156">
        <v>0</v>
      </c>
      <c r="E353" s="157">
        <v>1</v>
      </c>
      <c r="F353" s="158" t="s">
        <v>48</v>
      </c>
      <c r="G353" s="203">
        <v>48480</v>
      </c>
      <c r="H353" s="203">
        <f t="shared" si="44"/>
        <v>48480</v>
      </c>
      <c r="I353" s="205">
        <v>0</v>
      </c>
      <c r="J353" s="205" t="s">
        <v>403</v>
      </c>
      <c r="K353" s="205">
        <v>0</v>
      </c>
      <c r="L353" s="206">
        <v>0</v>
      </c>
    </row>
    <row r="354" spans="1:12" ht="14.25" customHeight="1">
      <c r="A354" s="179"/>
      <c r="B354" s="148"/>
      <c r="C354" s="149"/>
      <c r="D354" s="150"/>
      <c r="E354" s="151"/>
      <c r="F354" s="147"/>
      <c r="G354" s="199"/>
      <c r="H354" s="199"/>
      <c r="I354" s="201"/>
      <c r="J354" s="201"/>
      <c r="K354" s="201"/>
      <c r="L354" s="202"/>
    </row>
    <row r="355" spans="1:12" ht="14.25" customHeight="1">
      <c r="A355" s="178">
        <v>0</v>
      </c>
      <c r="B355" s="162" t="s">
        <v>133</v>
      </c>
      <c r="C355" s="155">
        <v>0</v>
      </c>
      <c r="D355" s="156">
        <v>0</v>
      </c>
      <c r="E355" s="157">
        <v>1</v>
      </c>
      <c r="F355" s="158" t="s">
        <v>48</v>
      </c>
      <c r="G355" s="203">
        <v>37900</v>
      </c>
      <c r="H355" s="203">
        <f t="shared" si="44"/>
        <v>37900</v>
      </c>
      <c r="I355" s="205">
        <v>0</v>
      </c>
      <c r="J355" s="205" t="s">
        <v>403</v>
      </c>
      <c r="K355" s="205">
        <v>0</v>
      </c>
      <c r="L355" s="206">
        <v>0</v>
      </c>
    </row>
    <row r="356" spans="1:12" ht="14.25" customHeight="1">
      <c r="A356" s="179"/>
      <c r="B356" s="148"/>
      <c r="C356" s="149"/>
      <c r="D356" s="150"/>
      <c r="E356" s="151"/>
      <c r="F356" s="147"/>
      <c r="G356" s="199"/>
      <c r="H356" s="199"/>
      <c r="I356" s="201"/>
      <c r="J356" s="201"/>
      <c r="K356" s="201"/>
      <c r="L356" s="202"/>
    </row>
    <row r="357" spans="1:12" ht="14.25" customHeight="1">
      <c r="A357" s="178">
        <v>0</v>
      </c>
      <c r="B357" s="162" t="s">
        <v>132</v>
      </c>
      <c r="C357" s="155">
        <v>0</v>
      </c>
      <c r="D357" s="156">
        <v>0</v>
      </c>
      <c r="E357" s="157">
        <v>1</v>
      </c>
      <c r="F357" s="158" t="s">
        <v>48</v>
      </c>
      <c r="G357" s="203">
        <v>10230</v>
      </c>
      <c r="H357" s="203">
        <f t="shared" si="44"/>
        <v>10230</v>
      </c>
      <c r="I357" s="205">
        <v>0</v>
      </c>
      <c r="J357" s="205" t="s">
        <v>403</v>
      </c>
      <c r="K357" s="205">
        <v>0</v>
      </c>
      <c r="L357" s="206">
        <v>0</v>
      </c>
    </row>
    <row r="358" spans="1:12" ht="14.25" customHeight="1">
      <c r="A358" s="179"/>
      <c r="B358" s="148"/>
      <c r="C358" s="149"/>
      <c r="D358" s="150"/>
      <c r="E358" s="151"/>
      <c r="F358" s="147"/>
      <c r="G358" s="199"/>
      <c r="H358" s="199"/>
      <c r="I358" s="201"/>
      <c r="J358" s="201"/>
      <c r="K358" s="201"/>
      <c r="L358" s="202"/>
    </row>
    <row r="359" spans="1:12" ht="14.25" customHeight="1">
      <c r="A359" s="178">
        <v>0</v>
      </c>
      <c r="B359" s="162" t="s">
        <v>131</v>
      </c>
      <c r="C359" s="155">
        <v>0</v>
      </c>
      <c r="D359" s="156">
        <v>0</v>
      </c>
      <c r="E359" s="157">
        <v>1</v>
      </c>
      <c r="F359" s="158" t="s">
        <v>48</v>
      </c>
      <c r="G359" s="203">
        <v>5240</v>
      </c>
      <c r="H359" s="203">
        <f t="shared" si="44"/>
        <v>5240</v>
      </c>
      <c r="I359" s="205">
        <v>0</v>
      </c>
      <c r="J359" s="205" t="s">
        <v>403</v>
      </c>
      <c r="K359" s="205">
        <v>0</v>
      </c>
      <c r="L359" s="206">
        <v>0</v>
      </c>
    </row>
    <row r="360" spans="1:12" ht="14.25" customHeight="1">
      <c r="A360" s="179"/>
      <c r="B360" s="148"/>
      <c r="C360" s="149"/>
      <c r="D360" s="150"/>
      <c r="E360" s="151"/>
      <c r="F360" s="147"/>
      <c r="G360" s="199"/>
      <c r="H360" s="199"/>
      <c r="I360" s="201"/>
      <c r="J360" s="201"/>
      <c r="K360" s="201"/>
      <c r="L360" s="202"/>
    </row>
    <row r="361" spans="1:12" ht="14.25" customHeight="1">
      <c r="A361" s="178">
        <v>0</v>
      </c>
      <c r="B361" s="162">
        <v>0</v>
      </c>
      <c r="C361" s="155">
        <v>0</v>
      </c>
      <c r="D361" s="156">
        <v>0</v>
      </c>
      <c r="E361" s="157">
        <v>0</v>
      </c>
      <c r="F361" s="158">
        <v>0</v>
      </c>
      <c r="G361" s="203">
        <v>0</v>
      </c>
      <c r="H361" s="203">
        <v>0</v>
      </c>
      <c r="I361" s="205">
        <v>0</v>
      </c>
      <c r="J361" s="205">
        <v>0</v>
      </c>
      <c r="K361" s="205">
        <v>0</v>
      </c>
      <c r="L361" s="206">
        <v>0</v>
      </c>
    </row>
    <row r="362" spans="1:12" ht="14.25" customHeight="1">
      <c r="A362" s="179"/>
      <c r="B362" s="148"/>
      <c r="C362" s="149"/>
      <c r="D362" s="150"/>
      <c r="E362" s="151"/>
      <c r="F362" s="147"/>
      <c r="G362" s="199"/>
      <c r="H362" s="199"/>
      <c r="I362" s="201"/>
      <c r="J362" s="201"/>
      <c r="K362" s="201"/>
      <c r="L362" s="202"/>
    </row>
    <row r="363" spans="1:12" ht="14.25" customHeight="1">
      <c r="A363" s="178">
        <v>0</v>
      </c>
      <c r="B363" s="162">
        <v>0</v>
      </c>
      <c r="C363" s="155">
        <v>0</v>
      </c>
      <c r="D363" s="156">
        <v>0</v>
      </c>
      <c r="E363" s="157">
        <v>0</v>
      </c>
      <c r="F363" s="158">
        <v>0</v>
      </c>
      <c r="G363" s="203">
        <v>0</v>
      </c>
      <c r="H363" s="203">
        <v>0</v>
      </c>
      <c r="I363" s="205">
        <v>0</v>
      </c>
      <c r="J363" s="205">
        <v>0</v>
      </c>
      <c r="K363" s="205">
        <v>0</v>
      </c>
      <c r="L363" s="206">
        <v>0</v>
      </c>
    </row>
    <row r="364" spans="1:12" ht="14.25" customHeight="1">
      <c r="A364" s="179"/>
      <c r="B364" s="148"/>
      <c r="C364" s="149"/>
      <c r="D364" s="150"/>
      <c r="E364" s="151"/>
      <c r="F364" s="147"/>
      <c r="G364" s="199"/>
      <c r="H364" s="199"/>
      <c r="I364" s="201"/>
      <c r="J364" s="201"/>
      <c r="K364" s="201"/>
      <c r="L364" s="202"/>
    </row>
    <row r="365" spans="1:12" ht="14.25" customHeight="1">
      <c r="A365" s="178">
        <v>0</v>
      </c>
      <c r="B365" s="162">
        <v>0</v>
      </c>
      <c r="C365" s="155">
        <v>0</v>
      </c>
      <c r="D365" s="156">
        <v>0</v>
      </c>
      <c r="E365" s="157">
        <v>0</v>
      </c>
      <c r="F365" s="158">
        <v>0</v>
      </c>
      <c r="G365" s="203">
        <v>0</v>
      </c>
      <c r="H365" s="203">
        <v>0</v>
      </c>
      <c r="I365" s="205">
        <v>0</v>
      </c>
      <c r="J365" s="205">
        <v>0</v>
      </c>
      <c r="K365" s="205">
        <v>0</v>
      </c>
      <c r="L365" s="206">
        <v>0</v>
      </c>
    </row>
    <row r="366" spans="1:12" ht="14.25" customHeight="1">
      <c r="A366" s="179"/>
      <c r="B366" s="148"/>
      <c r="C366" s="149"/>
      <c r="D366" s="150"/>
      <c r="E366" s="151"/>
      <c r="F366" s="147"/>
      <c r="G366" s="199"/>
      <c r="H366" s="199"/>
      <c r="I366" s="201"/>
      <c r="J366" s="201"/>
      <c r="K366" s="201"/>
      <c r="L366" s="202"/>
    </row>
    <row r="367" spans="1:12" ht="14.25" customHeight="1">
      <c r="A367" s="178">
        <v>0</v>
      </c>
      <c r="B367" s="162">
        <v>0</v>
      </c>
      <c r="C367" s="155">
        <v>0</v>
      </c>
      <c r="D367" s="156">
        <v>0</v>
      </c>
      <c r="E367" s="157">
        <v>0</v>
      </c>
      <c r="F367" s="158">
        <v>0</v>
      </c>
      <c r="G367" s="203">
        <v>0</v>
      </c>
      <c r="H367" s="203">
        <v>0</v>
      </c>
      <c r="I367" s="205">
        <v>0</v>
      </c>
      <c r="J367" s="205">
        <v>0</v>
      </c>
      <c r="K367" s="205">
        <v>0</v>
      </c>
      <c r="L367" s="206">
        <v>0</v>
      </c>
    </row>
    <row r="368" spans="1:12" ht="14.25" customHeight="1">
      <c r="A368" s="179"/>
      <c r="B368" s="148"/>
      <c r="C368" s="149"/>
      <c r="D368" s="150"/>
      <c r="E368" s="151"/>
      <c r="F368" s="147"/>
      <c r="G368" s="199"/>
      <c r="H368" s="199"/>
      <c r="I368" s="201"/>
      <c r="J368" s="201"/>
      <c r="K368" s="201"/>
      <c r="L368" s="202"/>
    </row>
    <row r="369" spans="1:12" ht="14.25" customHeight="1">
      <c r="A369" s="178">
        <v>0</v>
      </c>
      <c r="B369" s="162">
        <v>0</v>
      </c>
      <c r="C369" s="155">
        <v>0</v>
      </c>
      <c r="D369" s="156">
        <v>0</v>
      </c>
      <c r="E369" s="157">
        <v>0</v>
      </c>
      <c r="F369" s="158">
        <v>0</v>
      </c>
      <c r="G369" s="203">
        <v>0</v>
      </c>
      <c r="H369" s="203">
        <v>0</v>
      </c>
      <c r="I369" s="205">
        <v>0</v>
      </c>
      <c r="J369" s="205">
        <v>0</v>
      </c>
      <c r="K369" s="205">
        <v>0</v>
      </c>
      <c r="L369" s="206">
        <v>0</v>
      </c>
    </row>
    <row r="370" spans="1:12" ht="14.25" customHeight="1">
      <c r="A370" s="179"/>
      <c r="B370" s="148"/>
      <c r="C370" s="149"/>
      <c r="D370" s="150"/>
      <c r="E370" s="151"/>
      <c r="F370" s="147"/>
      <c r="G370" s="199"/>
      <c r="H370" s="199"/>
      <c r="I370" s="201"/>
      <c r="J370" s="201"/>
      <c r="K370" s="201"/>
      <c r="L370" s="202"/>
    </row>
    <row r="371" spans="1:12" ht="14.25" customHeight="1">
      <c r="A371" s="178">
        <v>0</v>
      </c>
      <c r="B371" s="162">
        <v>0</v>
      </c>
      <c r="C371" s="155">
        <v>0</v>
      </c>
      <c r="D371" s="156">
        <v>0</v>
      </c>
      <c r="E371" s="157">
        <v>0</v>
      </c>
      <c r="F371" s="158">
        <v>0</v>
      </c>
      <c r="G371" s="203">
        <v>0</v>
      </c>
      <c r="H371" s="203">
        <v>0</v>
      </c>
      <c r="I371" s="205">
        <v>0</v>
      </c>
      <c r="J371" s="205">
        <v>0</v>
      </c>
      <c r="K371" s="205">
        <v>0</v>
      </c>
      <c r="L371" s="206">
        <v>0</v>
      </c>
    </row>
    <row r="372" spans="1:12" ht="14.25" customHeight="1">
      <c r="A372" s="179"/>
      <c r="B372" s="148"/>
      <c r="C372" s="149"/>
      <c r="D372" s="150"/>
      <c r="E372" s="151"/>
      <c r="F372" s="147"/>
      <c r="G372" s="199"/>
      <c r="H372" s="199"/>
      <c r="I372" s="201"/>
      <c r="J372" s="201"/>
      <c r="K372" s="201"/>
      <c r="L372" s="202"/>
    </row>
    <row r="373" spans="1:12" ht="14.25" customHeight="1">
      <c r="A373" s="178">
        <v>0</v>
      </c>
      <c r="B373" s="162">
        <v>0</v>
      </c>
      <c r="C373" s="155">
        <v>0</v>
      </c>
      <c r="D373" s="156">
        <v>0</v>
      </c>
      <c r="E373" s="157">
        <v>0</v>
      </c>
      <c r="F373" s="158">
        <v>0</v>
      </c>
      <c r="G373" s="203">
        <v>0</v>
      </c>
      <c r="H373" s="203">
        <v>0</v>
      </c>
      <c r="I373" s="205">
        <v>0</v>
      </c>
      <c r="J373" s="205">
        <v>0</v>
      </c>
      <c r="K373" s="205">
        <v>0</v>
      </c>
      <c r="L373" s="206">
        <v>0</v>
      </c>
    </row>
    <row r="374" spans="1:12" ht="14.25" customHeight="1">
      <c r="A374" s="179"/>
      <c r="B374" s="148"/>
      <c r="C374" s="149"/>
      <c r="D374" s="150"/>
      <c r="E374" s="151"/>
      <c r="F374" s="147"/>
      <c r="G374" s="199"/>
      <c r="H374" s="199"/>
      <c r="I374" s="201"/>
      <c r="J374" s="201"/>
      <c r="K374" s="201"/>
      <c r="L374" s="202"/>
    </row>
    <row r="375" spans="1:12" ht="14.25" customHeight="1">
      <c r="A375" s="178">
        <v>0</v>
      </c>
      <c r="B375" s="162" t="s">
        <v>130</v>
      </c>
      <c r="C375" s="155">
        <v>0</v>
      </c>
      <c r="D375" s="156">
        <v>0</v>
      </c>
      <c r="E375" s="157">
        <v>0</v>
      </c>
      <c r="F375" s="158">
        <v>0</v>
      </c>
      <c r="G375" s="203">
        <v>0</v>
      </c>
      <c r="H375" s="203">
        <f>SUM(H344:H373)</f>
        <v>189580</v>
      </c>
      <c r="I375" s="205">
        <v>0</v>
      </c>
      <c r="J375" s="205">
        <v>0</v>
      </c>
      <c r="K375" s="205">
        <v>0</v>
      </c>
      <c r="L375" s="206">
        <v>0</v>
      </c>
    </row>
    <row r="376" spans="1:12" ht="14.25" customHeight="1">
      <c r="A376" s="179"/>
      <c r="B376" s="148"/>
      <c r="C376" s="149"/>
      <c r="D376" s="150"/>
      <c r="E376" s="151"/>
      <c r="F376" s="147"/>
      <c r="G376" s="199"/>
      <c r="H376" s="199"/>
      <c r="I376" s="201"/>
      <c r="J376" s="201"/>
      <c r="K376" s="201"/>
      <c r="L376" s="202"/>
    </row>
    <row r="377" spans="1:12" ht="14.25" customHeight="1">
      <c r="A377" s="178">
        <v>6</v>
      </c>
      <c r="B377" s="162" t="s">
        <v>129</v>
      </c>
      <c r="C377" s="155">
        <v>0</v>
      </c>
      <c r="D377" s="156">
        <v>0</v>
      </c>
      <c r="E377" s="157">
        <v>0</v>
      </c>
      <c r="F377" s="158">
        <v>0</v>
      </c>
      <c r="G377" s="203">
        <v>0</v>
      </c>
      <c r="H377" s="203">
        <v>0</v>
      </c>
      <c r="I377" s="205">
        <v>0</v>
      </c>
      <c r="J377" s="205">
        <v>0</v>
      </c>
      <c r="K377" s="205">
        <v>0</v>
      </c>
      <c r="L377" s="206">
        <v>0</v>
      </c>
    </row>
    <row r="378" spans="1:12" ht="14.25" customHeight="1">
      <c r="A378" s="179"/>
      <c r="B378" s="148"/>
      <c r="C378" s="149"/>
      <c r="D378" s="150"/>
      <c r="E378" s="151"/>
      <c r="F378" s="147"/>
      <c r="G378" s="199"/>
      <c r="H378" s="199"/>
      <c r="I378" s="201"/>
      <c r="J378" s="201"/>
      <c r="K378" s="201"/>
      <c r="L378" s="202"/>
    </row>
    <row r="379" spans="1:12" ht="14.25" customHeight="1">
      <c r="A379" s="178">
        <v>0</v>
      </c>
      <c r="B379" s="162" t="s">
        <v>127</v>
      </c>
      <c r="C379" s="155" t="s">
        <v>97</v>
      </c>
      <c r="D379" s="156" t="s">
        <v>128</v>
      </c>
      <c r="E379" s="157">
        <v>16</v>
      </c>
      <c r="F379" s="158" t="s">
        <v>65</v>
      </c>
      <c r="G379" s="203">
        <v>1240</v>
      </c>
      <c r="H379" s="203">
        <f t="shared" ref="H379:H399" si="45">+E379*G379</f>
        <v>19840</v>
      </c>
      <c r="I379" s="205">
        <v>0</v>
      </c>
      <c r="J379" s="205" t="s">
        <v>403</v>
      </c>
      <c r="K379" s="205">
        <v>0</v>
      </c>
      <c r="L379" s="206">
        <v>0</v>
      </c>
    </row>
    <row r="380" spans="1:12" ht="14.25" customHeight="1">
      <c r="A380" s="179"/>
      <c r="B380" s="148"/>
      <c r="C380" s="149"/>
      <c r="D380" s="150"/>
      <c r="E380" s="151"/>
      <c r="F380" s="147"/>
      <c r="G380" s="199"/>
      <c r="H380" s="199"/>
      <c r="I380" s="201"/>
      <c r="J380" s="201"/>
      <c r="K380" s="201"/>
      <c r="L380" s="202"/>
    </row>
    <row r="381" spans="1:12" ht="14.25" customHeight="1">
      <c r="A381" s="178">
        <v>0</v>
      </c>
      <c r="B381" s="162" t="s">
        <v>127</v>
      </c>
      <c r="C381" s="155" t="s">
        <v>86</v>
      </c>
      <c r="D381" s="156" t="s">
        <v>128</v>
      </c>
      <c r="E381" s="157">
        <v>11</v>
      </c>
      <c r="F381" s="158" t="s">
        <v>65</v>
      </c>
      <c r="G381" s="203">
        <v>1120</v>
      </c>
      <c r="H381" s="203">
        <f t="shared" si="45"/>
        <v>12320</v>
      </c>
      <c r="I381" s="205">
        <v>0</v>
      </c>
      <c r="J381" s="205" t="s">
        <v>403</v>
      </c>
      <c r="K381" s="205">
        <v>0</v>
      </c>
      <c r="L381" s="206">
        <v>0</v>
      </c>
    </row>
    <row r="382" spans="1:12" ht="14.25" customHeight="1">
      <c r="A382" s="179"/>
      <c r="B382" s="148"/>
      <c r="C382" s="149"/>
      <c r="D382" s="150"/>
      <c r="E382" s="151"/>
      <c r="F382" s="147"/>
      <c r="G382" s="199"/>
      <c r="H382" s="199"/>
      <c r="I382" s="201"/>
      <c r="J382" s="201"/>
      <c r="K382" s="201"/>
      <c r="L382" s="202"/>
    </row>
    <row r="383" spans="1:12" ht="14.25" customHeight="1">
      <c r="A383" s="178">
        <v>0</v>
      </c>
      <c r="B383" s="162" t="s">
        <v>127</v>
      </c>
      <c r="C383" s="155" t="s">
        <v>67</v>
      </c>
      <c r="D383" s="156" t="s">
        <v>126</v>
      </c>
      <c r="E383" s="157">
        <v>27</v>
      </c>
      <c r="F383" s="158" t="s">
        <v>65</v>
      </c>
      <c r="G383" s="203">
        <v>700</v>
      </c>
      <c r="H383" s="203">
        <f t="shared" si="45"/>
        <v>18900</v>
      </c>
      <c r="I383" s="205">
        <v>0</v>
      </c>
      <c r="J383" s="205" t="s">
        <v>403</v>
      </c>
      <c r="K383" s="205">
        <v>0</v>
      </c>
      <c r="L383" s="206">
        <v>0</v>
      </c>
    </row>
    <row r="384" spans="1:12" ht="14.25" customHeight="1">
      <c r="A384" s="179"/>
      <c r="B384" s="148"/>
      <c r="C384" s="149"/>
      <c r="D384" s="150"/>
      <c r="E384" s="151"/>
      <c r="F384" s="147"/>
      <c r="G384" s="199"/>
      <c r="H384" s="199"/>
      <c r="I384" s="201"/>
      <c r="J384" s="201"/>
      <c r="K384" s="201"/>
      <c r="L384" s="202"/>
    </row>
    <row r="385" spans="1:12" ht="14.25" customHeight="1">
      <c r="A385" s="178">
        <v>0</v>
      </c>
      <c r="B385" s="162" t="s">
        <v>125</v>
      </c>
      <c r="C385" s="155" t="s">
        <v>97</v>
      </c>
      <c r="D385" s="156" t="s">
        <v>124</v>
      </c>
      <c r="E385" s="157">
        <v>12</v>
      </c>
      <c r="F385" s="158" t="s">
        <v>65</v>
      </c>
      <c r="G385" s="203">
        <v>200</v>
      </c>
      <c r="H385" s="203">
        <f t="shared" si="45"/>
        <v>2400</v>
      </c>
      <c r="I385" s="205">
        <v>0</v>
      </c>
      <c r="J385" s="205" t="s">
        <v>403</v>
      </c>
      <c r="K385" s="205">
        <v>0</v>
      </c>
      <c r="L385" s="206">
        <v>0</v>
      </c>
    </row>
    <row r="386" spans="1:12" ht="14.25" customHeight="1">
      <c r="A386" s="179"/>
      <c r="B386" s="148"/>
      <c r="C386" s="149"/>
      <c r="D386" s="150"/>
      <c r="E386" s="151"/>
      <c r="F386" s="147"/>
      <c r="G386" s="199"/>
      <c r="H386" s="199"/>
      <c r="I386" s="201"/>
      <c r="J386" s="201"/>
      <c r="K386" s="201"/>
      <c r="L386" s="202"/>
    </row>
    <row r="387" spans="1:12" ht="14.25" customHeight="1">
      <c r="A387" s="178">
        <v>0</v>
      </c>
      <c r="B387" s="162" t="s">
        <v>121</v>
      </c>
      <c r="C387" s="155" t="s">
        <v>123</v>
      </c>
      <c r="D387" s="156" t="s">
        <v>122</v>
      </c>
      <c r="E387" s="157">
        <v>5</v>
      </c>
      <c r="F387" s="158" t="s">
        <v>65</v>
      </c>
      <c r="G387" s="203">
        <v>6080</v>
      </c>
      <c r="H387" s="203">
        <f t="shared" si="45"/>
        <v>30400</v>
      </c>
      <c r="I387" s="205">
        <v>0</v>
      </c>
      <c r="J387" s="205" t="s">
        <v>403</v>
      </c>
      <c r="K387" s="205">
        <v>0</v>
      </c>
      <c r="L387" s="206">
        <v>0</v>
      </c>
    </row>
    <row r="388" spans="1:12" ht="14.25" customHeight="1">
      <c r="A388" s="179"/>
      <c r="B388" s="148"/>
      <c r="C388" s="149"/>
      <c r="D388" s="150"/>
      <c r="E388" s="151"/>
      <c r="F388" s="147"/>
      <c r="G388" s="199"/>
      <c r="H388" s="199"/>
      <c r="I388" s="201"/>
      <c r="J388" s="201"/>
      <c r="K388" s="201"/>
      <c r="L388" s="202"/>
    </row>
    <row r="389" spans="1:12" ht="14.25" customHeight="1">
      <c r="A389" s="178">
        <v>0</v>
      </c>
      <c r="B389" s="162" t="s">
        <v>121</v>
      </c>
      <c r="C389" s="155" t="s">
        <v>120</v>
      </c>
      <c r="D389" s="156" t="s">
        <v>122</v>
      </c>
      <c r="E389" s="157">
        <v>23</v>
      </c>
      <c r="F389" s="158" t="s">
        <v>65</v>
      </c>
      <c r="G389" s="203">
        <v>3930</v>
      </c>
      <c r="H389" s="203">
        <f t="shared" si="45"/>
        <v>90390</v>
      </c>
      <c r="I389" s="205">
        <v>0</v>
      </c>
      <c r="J389" s="205" t="s">
        <v>403</v>
      </c>
      <c r="K389" s="205">
        <v>0</v>
      </c>
      <c r="L389" s="206">
        <v>0</v>
      </c>
    </row>
    <row r="390" spans="1:12" ht="14.25" customHeight="1">
      <c r="A390" s="179"/>
      <c r="B390" s="148"/>
      <c r="C390" s="149"/>
      <c r="D390" s="150"/>
      <c r="E390" s="151"/>
      <c r="F390" s="147"/>
      <c r="G390" s="199"/>
      <c r="H390" s="199"/>
      <c r="I390" s="201"/>
      <c r="J390" s="201"/>
      <c r="K390" s="201"/>
      <c r="L390" s="202"/>
    </row>
    <row r="391" spans="1:12" ht="14.25" customHeight="1">
      <c r="A391" s="178">
        <v>0</v>
      </c>
      <c r="B391" s="162" t="s">
        <v>121</v>
      </c>
      <c r="C391" s="155" t="s">
        <v>120</v>
      </c>
      <c r="D391" s="156" t="s">
        <v>119</v>
      </c>
      <c r="E391" s="157">
        <v>11</v>
      </c>
      <c r="F391" s="158" t="s">
        <v>65</v>
      </c>
      <c r="G391" s="203">
        <v>1460</v>
      </c>
      <c r="H391" s="203">
        <f t="shared" si="45"/>
        <v>16060</v>
      </c>
      <c r="I391" s="205">
        <v>0</v>
      </c>
      <c r="J391" s="205" t="s">
        <v>403</v>
      </c>
      <c r="K391" s="205">
        <v>0</v>
      </c>
      <c r="L391" s="206">
        <v>0</v>
      </c>
    </row>
    <row r="392" spans="1:12" ht="14.25" customHeight="1">
      <c r="A392" s="179"/>
      <c r="B392" s="148"/>
      <c r="C392" s="149"/>
      <c r="D392" s="150"/>
      <c r="E392" s="151"/>
      <c r="F392" s="147"/>
      <c r="G392" s="199"/>
      <c r="H392" s="199"/>
      <c r="I392" s="201"/>
      <c r="J392" s="201"/>
      <c r="K392" s="201"/>
      <c r="L392" s="202"/>
    </row>
    <row r="393" spans="1:12" ht="14.25" customHeight="1">
      <c r="A393" s="178">
        <v>0</v>
      </c>
      <c r="B393" s="162" t="s">
        <v>81</v>
      </c>
      <c r="C393" s="155" t="s">
        <v>80</v>
      </c>
      <c r="D393" s="156" t="s">
        <v>79</v>
      </c>
      <c r="E393" s="157">
        <v>2</v>
      </c>
      <c r="F393" s="158" t="s">
        <v>48</v>
      </c>
      <c r="G393" s="203">
        <v>2500</v>
      </c>
      <c r="H393" s="203">
        <f t="shared" si="45"/>
        <v>5000</v>
      </c>
      <c r="I393" s="205">
        <v>0</v>
      </c>
      <c r="J393" s="205" t="s">
        <v>403</v>
      </c>
      <c r="K393" s="205">
        <v>0</v>
      </c>
      <c r="L393" s="206">
        <v>0</v>
      </c>
    </row>
    <row r="394" spans="1:12" ht="14.25" customHeight="1">
      <c r="A394" s="179"/>
      <c r="B394" s="148"/>
      <c r="C394" s="149"/>
      <c r="D394" s="150"/>
      <c r="E394" s="151"/>
      <c r="F394" s="147"/>
      <c r="G394" s="199"/>
      <c r="H394" s="199"/>
      <c r="I394" s="201"/>
      <c r="J394" s="201"/>
      <c r="K394" s="201"/>
      <c r="L394" s="202"/>
    </row>
    <row r="395" spans="1:12" ht="14.25" customHeight="1">
      <c r="A395" s="178">
        <v>0</v>
      </c>
      <c r="B395" s="162" t="s">
        <v>118</v>
      </c>
      <c r="C395" s="155">
        <v>0</v>
      </c>
      <c r="D395" s="156" t="s">
        <v>117</v>
      </c>
      <c r="E395" s="157">
        <v>1</v>
      </c>
      <c r="F395" s="158" t="s">
        <v>48</v>
      </c>
      <c r="G395" s="203">
        <v>303840</v>
      </c>
      <c r="H395" s="203">
        <f t="shared" si="45"/>
        <v>303840</v>
      </c>
      <c r="I395" s="205">
        <v>0</v>
      </c>
      <c r="J395" s="205" t="s">
        <v>403</v>
      </c>
      <c r="K395" s="205">
        <v>0</v>
      </c>
      <c r="L395" s="206">
        <v>0</v>
      </c>
    </row>
    <row r="396" spans="1:12" ht="14.25" customHeight="1">
      <c r="A396" s="179"/>
      <c r="B396" s="148"/>
      <c r="C396" s="149"/>
      <c r="D396" s="150"/>
      <c r="E396" s="151"/>
      <c r="F396" s="147"/>
      <c r="G396" s="199"/>
      <c r="H396" s="199"/>
      <c r="I396" s="201"/>
      <c r="J396" s="201"/>
      <c r="K396" s="201"/>
      <c r="L396" s="202"/>
    </row>
    <row r="397" spans="1:12" ht="14.25" customHeight="1">
      <c r="A397" s="178">
        <v>0</v>
      </c>
      <c r="B397" s="162" t="s">
        <v>116</v>
      </c>
      <c r="C397" s="155">
        <v>0</v>
      </c>
      <c r="D397" s="156" t="s">
        <v>115</v>
      </c>
      <c r="E397" s="157">
        <v>1</v>
      </c>
      <c r="F397" s="158" t="s">
        <v>48</v>
      </c>
      <c r="G397" s="203">
        <v>13270</v>
      </c>
      <c r="H397" s="203">
        <f t="shared" si="45"/>
        <v>13270</v>
      </c>
      <c r="I397" s="205">
        <v>0</v>
      </c>
      <c r="J397" s="205" t="s">
        <v>403</v>
      </c>
      <c r="K397" s="205">
        <v>0</v>
      </c>
      <c r="L397" s="206">
        <v>0</v>
      </c>
    </row>
    <row r="398" spans="1:12" ht="14.25" customHeight="1">
      <c r="A398" s="179"/>
      <c r="B398" s="148"/>
      <c r="C398" s="149"/>
      <c r="D398" s="150"/>
      <c r="E398" s="151"/>
      <c r="F398" s="147"/>
      <c r="G398" s="199"/>
      <c r="H398" s="199"/>
      <c r="I398" s="201"/>
      <c r="J398" s="201"/>
      <c r="K398" s="201"/>
      <c r="L398" s="202"/>
    </row>
    <row r="399" spans="1:12" ht="14.25" customHeight="1">
      <c r="A399" s="178">
        <v>0</v>
      </c>
      <c r="B399" s="162" t="s">
        <v>114</v>
      </c>
      <c r="C399" s="155" t="s">
        <v>77</v>
      </c>
      <c r="D399" s="156" t="s">
        <v>113</v>
      </c>
      <c r="E399" s="157">
        <v>2</v>
      </c>
      <c r="F399" s="158" t="s">
        <v>48</v>
      </c>
      <c r="G399" s="203">
        <v>11550</v>
      </c>
      <c r="H399" s="203">
        <f t="shared" si="45"/>
        <v>23100</v>
      </c>
      <c r="I399" s="205">
        <v>0</v>
      </c>
      <c r="J399" s="205" t="s">
        <v>403</v>
      </c>
      <c r="K399" s="205">
        <v>0</v>
      </c>
      <c r="L399" s="206">
        <v>0</v>
      </c>
    </row>
    <row r="400" spans="1:12" ht="14.25" customHeight="1">
      <c r="A400" s="179"/>
      <c r="B400" s="148"/>
      <c r="C400" s="149"/>
      <c r="D400" s="150"/>
      <c r="E400" s="151"/>
      <c r="F400" s="147"/>
      <c r="G400" s="199"/>
      <c r="H400" s="199"/>
      <c r="I400" s="201"/>
      <c r="J400" s="201"/>
      <c r="K400" s="201"/>
      <c r="L400" s="202"/>
    </row>
    <row r="401" spans="1:12" ht="14.25" customHeight="1">
      <c r="A401" s="178">
        <v>0</v>
      </c>
      <c r="B401" s="162">
        <v>0</v>
      </c>
      <c r="C401" s="155">
        <v>0</v>
      </c>
      <c r="D401" s="156">
        <v>0</v>
      </c>
      <c r="E401" s="157">
        <v>0</v>
      </c>
      <c r="F401" s="158">
        <v>0</v>
      </c>
      <c r="G401" s="203">
        <v>0</v>
      </c>
      <c r="H401" s="203">
        <v>0</v>
      </c>
      <c r="I401" s="205">
        <v>0</v>
      </c>
      <c r="J401" s="205">
        <v>0</v>
      </c>
      <c r="K401" s="205">
        <v>0</v>
      </c>
      <c r="L401" s="206">
        <v>0</v>
      </c>
    </row>
    <row r="402" spans="1:12" ht="14.25" customHeight="1">
      <c r="A402" s="179"/>
      <c r="B402" s="148"/>
      <c r="C402" s="149"/>
      <c r="D402" s="150"/>
      <c r="E402" s="151"/>
      <c r="F402" s="147"/>
      <c r="G402" s="199"/>
      <c r="H402" s="199"/>
      <c r="I402" s="201"/>
      <c r="J402" s="201"/>
      <c r="K402" s="201"/>
      <c r="L402" s="202"/>
    </row>
    <row r="403" spans="1:12" ht="14.25" customHeight="1">
      <c r="A403" s="178">
        <v>0</v>
      </c>
      <c r="B403" s="162">
        <v>0</v>
      </c>
      <c r="C403" s="155">
        <v>0</v>
      </c>
      <c r="D403" s="156">
        <v>0</v>
      </c>
      <c r="E403" s="157">
        <v>0</v>
      </c>
      <c r="F403" s="158">
        <v>0</v>
      </c>
      <c r="G403" s="203">
        <v>0</v>
      </c>
      <c r="H403" s="203">
        <v>0</v>
      </c>
      <c r="I403" s="205">
        <v>0</v>
      </c>
      <c r="J403" s="205">
        <v>0</v>
      </c>
      <c r="K403" s="205">
        <v>0</v>
      </c>
      <c r="L403" s="206">
        <v>0</v>
      </c>
    </row>
    <row r="404" spans="1:12" ht="14.25" customHeight="1">
      <c r="A404" s="179"/>
      <c r="B404" s="148"/>
      <c r="C404" s="149"/>
      <c r="D404" s="150"/>
      <c r="E404" s="151"/>
      <c r="F404" s="147"/>
      <c r="G404" s="199"/>
      <c r="H404" s="199"/>
      <c r="I404" s="201"/>
      <c r="J404" s="201"/>
      <c r="K404" s="201"/>
      <c r="L404" s="202"/>
    </row>
    <row r="405" spans="1:12" ht="14.25" customHeight="1">
      <c r="A405" s="178">
        <v>0</v>
      </c>
      <c r="B405" s="162">
        <v>0</v>
      </c>
      <c r="C405" s="155">
        <v>0</v>
      </c>
      <c r="D405" s="156">
        <v>0</v>
      </c>
      <c r="E405" s="157">
        <v>0</v>
      </c>
      <c r="F405" s="158">
        <v>0</v>
      </c>
      <c r="G405" s="203">
        <v>0</v>
      </c>
      <c r="H405" s="203">
        <v>0</v>
      </c>
      <c r="I405" s="205">
        <v>0</v>
      </c>
      <c r="J405" s="205">
        <v>0</v>
      </c>
      <c r="K405" s="205">
        <v>0</v>
      </c>
      <c r="L405" s="206">
        <v>0</v>
      </c>
    </row>
    <row r="406" spans="1:12" ht="14.25" customHeight="1">
      <c r="A406" s="179"/>
      <c r="B406" s="148"/>
      <c r="C406" s="149"/>
      <c r="D406" s="150"/>
      <c r="E406" s="151"/>
      <c r="F406" s="147"/>
      <c r="G406" s="199"/>
      <c r="H406" s="199"/>
      <c r="I406" s="201"/>
      <c r="J406" s="201"/>
      <c r="K406" s="201"/>
      <c r="L406" s="202"/>
    </row>
    <row r="407" spans="1:12" ht="14.25" customHeight="1">
      <c r="A407" s="178">
        <v>0</v>
      </c>
      <c r="B407" s="162">
        <v>0</v>
      </c>
      <c r="C407" s="155">
        <v>0</v>
      </c>
      <c r="D407" s="156">
        <v>0</v>
      </c>
      <c r="E407" s="157">
        <v>0</v>
      </c>
      <c r="F407" s="158">
        <v>0</v>
      </c>
      <c r="G407" s="203">
        <v>0</v>
      </c>
      <c r="H407" s="203">
        <v>0</v>
      </c>
      <c r="I407" s="205">
        <v>0</v>
      </c>
      <c r="J407" s="205">
        <v>0</v>
      </c>
      <c r="K407" s="205">
        <v>0</v>
      </c>
      <c r="L407" s="206">
        <v>0</v>
      </c>
    </row>
    <row r="408" spans="1:12" ht="14.25" customHeight="1">
      <c r="A408" s="179"/>
      <c r="B408" s="148"/>
      <c r="C408" s="149"/>
      <c r="D408" s="150"/>
      <c r="E408" s="151"/>
      <c r="F408" s="147"/>
      <c r="G408" s="199"/>
      <c r="H408" s="199"/>
      <c r="I408" s="201"/>
      <c r="J408" s="201"/>
      <c r="K408" s="201"/>
      <c r="L408" s="202"/>
    </row>
    <row r="409" spans="1:12" ht="14.25" customHeight="1">
      <c r="A409" s="178">
        <v>0</v>
      </c>
      <c r="B409" s="162" t="s">
        <v>112</v>
      </c>
      <c r="C409" s="155">
        <v>0</v>
      </c>
      <c r="D409" s="156">
        <v>0</v>
      </c>
      <c r="E409" s="157">
        <v>0</v>
      </c>
      <c r="F409" s="158">
        <v>0</v>
      </c>
      <c r="G409" s="203">
        <v>0</v>
      </c>
      <c r="H409" s="203">
        <f>SUM(H378:H407)</f>
        <v>535520</v>
      </c>
      <c r="I409" s="205">
        <v>0</v>
      </c>
      <c r="J409" s="205">
        <v>0</v>
      </c>
      <c r="K409" s="205">
        <v>0</v>
      </c>
      <c r="L409" s="206">
        <v>0</v>
      </c>
    </row>
    <row r="410" spans="1:12" ht="14.25" customHeight="1">
      <c r="A410" s="179"/>
      <c r="B410" s="148"/>
      <c r="C410" s="149"/>
      <c r="D410" s="150"/>
      <c r="E410" s="151"/>
      <c r="F410" s="147"/>
      <c r="G410" s="199"/>
      <c r="H410" s="199"/>
      <c r="I410" s="201"/>
      <c r="J410" s="201"/>
      <c r="K410" s="201"/>
      <c r="L410" s="202"/>
    </row>
    <row r="411" spans="1:12" ht="14.25" customHeight="1">
      <c r="A411" s="178">
        <v>7</v>
      </c>
      <c r="B411" s="162" t="s">
        <v>111</v>
      </c>
      <c r="C411" s="155">
        <v>0</v>
      </c>
      <c r="D411" s="156">
        <v>0</v>
      </c>
      <c r="E411" s="157">
        <v>0</v>
      </c>
      <c r="F411" s="158">
        <v>0</v>
      </c>
      <c r="G411" s="203">
        <v>0</v>
      </c>
      <c r="H411" s="203">
        <v>0</v>
      </c>
      <c r="I411" s="205">
        <v>0</v>
      </c>
      <c r="J411" s="205">
        <v>0</v>
      </c>
      <c r="K411" s="205">
        <v>0</v>
      </c>
      <c r="L411" s="206">
        <v>0</v>
      </c>
    </row>
    <row r="412" spans="1:12" ht="14.25" customHeight="1">
      <c r="A412" s="179"/>
      <c r="B412" s="148"/>
      <c r="C412" s="149"/>
      <c r="D412" s="150"/>
      <c r="E412" s="151"/>
      <c r="F412" s="147"/>
      <c r="G412" s="199"/>
      <c r="H412" s="199"/>
      <c r="I412" s="201"/>
      <c r="J412" s="201"/>
      <c r="K412" s="201"/>
      <c r="L412" s="202"/>
    </row>
    <row r="413" spans="1:12" ht="14.25" customHeight="1">
      <c r="A413" s="178">
        <v>0</v>
      </c>
      <c r="B413" s="162" t="s">
        <v>70</v>
      </c>
      <c r="C413" s="155" t="s">
        <v>67</v>
      </c>
      <c r="D413" s="156" t="s">
        <v>99</v>
      </c>
      <c r="E413" s="157">
        <v>11</v>
      </c>
      <c r="F413" s="158" t="s">
        <v>65</v>
      </c>
      <c r="G413" s="203">
        <v>480</v>
      </c>
      <c r="H413" s="203">
        <f t="shared" ref="H413:H427" si="46">+E413*G413</f>
        <v>5280</v>
      </c>
      <c r="I413" s="205">
        <v>0</v>
      </c>
      <c r="J413" s="205" t="s">
        <v>403</v>
      </c>
      <c r="K413" s="205">
        <v>0</v>
      </c>
      <c r="L413" s="206">
        <v>0</v>
      </c>
    </row>
    <row r="414" spans="1:12" ht="14.25" customHeight="1">
      <c r="A414" s="179"/>
      <c r="B414" s="148"/>
      <c r="C414" s="149"/>
      <c r="D414" s="150"/>
      <c r="E414" s="151"/>
      <c r="F414" s="147"/>
      <c r="G414" s="199"/>
      <c r="H414" s="199"/>
      <c r="I414" s="201"/>
      <c r="J414" s="201"/>
      <c r="K414" s="201"/>
      <c r="L414" s="202"/>
    </row>
    <row r="415" spans="1:12" ht="14.25" customHeight="1">
      <c r="A415" s="178">
        <v>0</v>
      </c>
      <c r="B415" s="162" t="s">
        <v>70</v>
      </c>
      <c r="C415" s="155" t="s">
        <v>67</v>
      </c>
      <c r="D415" s="156" t="s">
        <v>110</v>
      </c>
      <c r="E415" s="157">
        <v>7</v>
      </c>
      <c r="F415" s="158" t="s">
        <v>65</v>
      </c>
      <c r="G415" s="203">
        <v>550</v>
      </c>
      <c r="H415" s="203">
        <f t="shared" si="46"/>
        <v>3850</v>
      </c>
      <c r="I415" s="205">
        <v>0</v>
      </c>
      <c r="J415" s="205" t="s">
        <v>403</v>
      </c>
      <c r="K415" s="205">
        <v>0</v>
      </c>
      <c r="L415" s="206">
        <v>0</v>
      </c>
    </row>
    <row r="416" spans="1:12" ht="14.25" customHeight="1">
      <c r="A416" s="179"/>
      <c r="B416" s="148"/>
      <c r="C416" s="149"/>
      <c r="D416" s="150"/>
      <c r="E416" s="151"/>
      <c r="F416" s="147"/>
      <c r="G416" s="199"/>
      <c r="H416" s="199"/>
      <c r="I416" s="201"/>
      <c r="J416" s="201"/>
      <c r="K416" s="201"/>
      <c r="L416" s="202"/>
    </row>
    <row r="417" spans="1:12" ht="14.25" customHeight="1">
      <c r="A417" s="178">
        <v>0</v>
      </c>
      <c r="B417" s="162" t="s">
        <v>64</v>
      </c>
      <c r="C417" s="155">
        <v>0</v>
      </c>
      <c r="D417" s="156">
        <v>0</v>
      </c>
      <c r="E417" s="157">
        <v>1</v>
      </c>
      <c r="F417" s="158" t="s">
        <v>9</v>
      </c>
      <c r="G417" s="203">
        <v>32280</v>
      </c>
      <c r="H417" s="203">
        <f t="shared" si="46"/>
        <v>32280</v>
      </c>
      <c r="I417" s="205">
        <v>0</v>
      </c>
      <c r="J417" s="205" t="s">
        <v>403</v>
      </c>
      <c r="K417" s="205">
        <v>0</v>
      </c>
      <c r="L417" s="206">
        <v>0</v>
      </c>
    </row>
    <row r="418" spans="1:12" ht="14.25" customHeight="1">
      <c r="A418" s="179"/>
      <c r="B418" s="148"/>
      <c r="C418" s="149"/>
      <c r="D418" s="150"/>
      <c r="E418" s="151"/>
      <c r="F418" s="147"/>
      <c r="G418" s="199"/>
      <c r="H418" s="199"/>
      <c r="I418" s="201"/>
      <c r="J418" s="201"/>
      <c r="K418" s="201"/>
      <c r="L418" s="202"/>
    </row>
    <row r="419" spans="1:12" ht="14.25" customHeight="1">
      <c r="A419" s="178">
        <v>0</v>
      </c>
      <c r="B419" s="162" t="s">
        <v>81</v>
      </c>
      <c r="C419" s="155" t="s">
        <v>80</v>
      </c>
      <c r="D419" s="156" t="s">
        <v>79</v>
      </c>
      <c r="E419" s="157">
        <v>4</v>
      </c>
      <c r="F419" s="158" t="s">
        <v>48</v>
      </c>
      <c r="G419" s="203">
        <v>2500</v>
      </c>
      <c r="H419" s="203">
        <f t="shared" si="46"/>
        <v>10000</v>
      </c>
      <c r="I419" s="205">
        <v>0</v>
      </c>
      <c r="J419" s="205" t="s">
        <v>403</v>
      </c>
      <c r="K419" s="205">
        <v>0</v>
      </c>
      <c r="L419" s="206">
        <v>0</v>
      </c>
    </row>
    <row r="420" spans="1:12" ht="14.25" customHeight="1">
      <c r="A420" s="179"/>
      <c r="B420" s="148"/>
      <c r="C420" s="149"/>
      <c r="D420" s="150"/>
      <c r="E420" s="151"/>
      <c r="F420" s="147"/>
      <c r="G420" s="199"/>
      <c r="H420" s="199"/>
      <c r="I420" s="201"/>
      <c r="J420" s="201"/>
      <c r="K420" s="201"/>
      <c r="L420" s="202"/>
    </row>
    <row r="421" spans="1:12" ht="14.25" customHeight="1">
      <c r="A421" s="178">
        <v>0</v>
      </c>
      <c r="B421" s="162" t="s">
        <v>109</v>
      </c>
      <c r="C421" s="155">
        <v>0</v>
      </c>
      <c r="D421" s="156" t="s">
        <v>108</v>
      </c>
      <c r="E421" s="157">
        <v>1</v>
      </c>
      <c r="F421" s="158" t="s">
        <v>48</v>
      </c>
      <c r="G421" s="203">
        <v>43340</v>
      </c>
      <c r="H421" s="203">
        <f t="shared" si="46"/>
        <v>43340</v>
      </c>
      <c r="I421" s="205">
        <v>0</v>
      </c>
      <c r="J421" s="205" t="s">
        <v>403</v>
      </c>
      <c r="K421" s="205">
        <v>0</v>
      </c>
      <c r="L421" s="206">
        <v>0</v>
      </c>
    </row>
    <row r="422" spans="1:12" ht="14.25" customHeight="1">
      <c r="A422" s="179"/>
      <c r="B422" s="148"/>
      <c r="C422" s="149"/>
      <c r="D422" s="150"/>
      <c r="E422" s="151"/>
      <c r="F422" s="147"/>
      <c r="G422" s="199"/>
      <c r="H422" s="199"/>
      <c r="I422" s="201"/>
      <c r="J422" s="201"/>
      <c r="K422" s="201"/>
      <c r="L422" s="202"/>
    </row>
    <row r="423" spans="1:12" ht="14.25" customHeight="1">
      <c r="A423" s="178">
        <v>0</v>
      </c>
      <c r="B423" s="162" t="s">
        <v>107</v>
      </c>
      <c r="C423" s="155">
        <v>0</v>
      </c>
      <c r="D423" s="156" t="s">
        <v>106</v>
      </c>
      <c r="E423" s="157">
        <v>1</v>
      </c>
      <c r="F423" s="158" t="s">
        <v>48</v>
      </c>
      <c r="G423" s="203">
        <v>4230</v>
      </c>
      <c r="H423" s="203">
        <f t="shared" si="46"/>
        <v>4230</v>
      </c>
      <c r="I423" s="205">
        <v>0</v>
      </c>
      <c r="J423" s="205" t="s">
        <v>403</v>
      </c>
      <c r="K423" s="205">
        <v>0</v>
      </c>
      <c r="L423" s="206">
        <v>0</v>
      </c>
    </row>
    <row r="424" spans="1:12" ht="14.25" customHeight="1">
      <c r="A424" s="179"/>
      <c r="B424" s="148"/>
      <c r="C424" s="149"/>
      <c r="D424" s="150"/>
      <c r="E424" s="151"/>
      <c r="F424" s="147"/>
      <c r="G424" s="199"/>
      <c r="H424" s="199"/>
      <c r="I424" s="201"/>
      <c r="J424" s="201"/>
      <c r="K424" s="201"/>
      <c r="L424" s="202"/>
    </row>
    <row r="425" spans="1:12" ht="14.25" customHeight="1">
      <c r="A425" s="178">
        <v>0</v>
      </c>
      <c r="B425" s="162" t="s">
        <v>105</v>
      </c>
      <c r="C425" s="155">
        <v>0</v>
      </c>
      <c r="D425" s="156" t="s">
        <v>104</v>
      </c>
      <c r="E425" s="157">
        <v>1</v>
      </c>
      <c r="F425" s="158" t="s">
        <v>48</v>
      </c>
      <c r="G425" s="203">
        <v>20830</v>
      </c>
      <c r="H425" s="203">
        <f t="shared" si="46"/>
        <v>20830</v>
      </c>
      <c r="I425" s="205">
        <v>0</v>
      </c>
      <c r="J425" s="205" t="s">
        <v>403</v>
      </c>
      <c r="K425" s="205">
        <v>0</v>
      </c>
      <c r="L425" s="206">
        <v>0</v>
      </c>
    </row>
    <row r="426" spans="1:12" ht="14.25" customHeight="1">
      <c r="A426" s="179"/>
      <c r="B426" s="148"/>
      <c r="C426" s="149"/>
      <c r="D426" s="150"/>
      <c r="E426" s="151"/>
      <c r="F426" s="147"/>
      <c r="G426" s="199"/>
      <c r="H426" s="199"/>
      <c r="I426" s="201"/>
      <c r="J426" s="201"/>
      <c r="K426" s="201"/>
      <c r="L426" s="202"/>
    </row>
    <row r="427" spans="1:12" ht="14.25" customHeight="1">
      <c r="A427" s="178">
        <v>0</v>
      </c>
      <c r="B427" s="162" t="s">
        <v>103</v>
      </c>
      <c r="C427" s="155">
        <v>0</v>
      </c>
      <c r="D427" s="156" t="s">
        <v>102</v>
      </c>
      <c r="E427" s="157">
        <v>1</v>
      </c>
      <c r="F427" s="158" t="s">
        <v>48</v>
      </c>
      <c r="G427" s="203">
        <v>13160</v>
      </c>
      <c r="H427" s="203">
        <f t="shared" si="46"/>
        <v>13160</v>
      </c>
      <c r="I427" s="205">
        <v>0</v>
      </c>
      <c r="J427" s="205" t="s">
        <v>403</v>
      </c>
      <c r="K427" s="205">
        <v>0</v>
      </c>
      <c r="L427" s="206">
        <v>0</v>
      </c>
    </row>
    <row r="428" spans="1:12" ht="14.25" customHeight="1">
      <c r="A428" s="179"/>
      <c r="B428" s="148"/>
      <c r="C428" s="149"/>
      <c r="D428" s="150"/>
      <c r="E428" s="151"/>
      <c r="F428" s="147"/>
      <c r="G428" s="199"/>
      <c r="H428" s="199"/>
      <c r="I428" s="201"/>
      <c r="J428" s="201"/>
      <c r="K428" s="201"/>
      <c r="L428" s="202"/>
    </row>
    <row r="429" spans="1:12" ht="14.25" customHeight="1">
      <c r="A429" s="178">
        <v>0</v>
      </c>
      <c r="B429" s="162">
        <v>0</v>
      </c>
      <c r="C429" s="155">
        <v>0</v>
      </c>
      <c r="D429" s="156">
        <v>0</v>
      </c>
      <c r="E429" s="157">
        <v>0</v>
      </c>
      <c r="F429" s="158">
        <v>0</v>
      </c>
      <c r="G429" s="203">
        <v>0</v>
      </c>
      <c r="H429" s="203">
        <v>0</v>
      </c>
      <c r="I429" s="205">
        <v>0</v>
      </c>
      <c r="J429" s="205">
        <v>0</v>
      </c>
      <c r="K429" s="205">
        <v>0</v>
      </c>
      <c r="L429" s="206">
        <v>0</v>
      </c>
    </row>
    <row r="430" spans="1:12" ht="14.25" customHeight="1">
      <c r="A430" s="179"/>
      <c r="B430" s="148"/>
      <c r="C430" s="149"/>
      <c r="D430" s="150"/>
      <c r="E430" s="151"/>
      <c r="F430" s="147"/>
      <c r="G430" s="199"/>
      <c r="H430" s="199"/>
      <c r="I430" s="201"/>
      <c r="J430" s="201"/>
      <c r="K430" s="201"/>
      <c r="L430" s="202"/>
    </row>
    <row r="431" spans="1:12" ht="14.25" customHeight="1">
      <c r="A431" s="178">
        <v>0</v>
      </c>
      <c r="B431" s="162">
        <v>0</v>
      </c>
      <c r="C431" s="155">
        <v>0</v>
      </c>
      <c r="D431" s="156">
        <v>0</v>
      </c>
      <c r="E431" s="157">
        <v>0</v>
      </c>
      <c r="F431" s="158">
        <v>0</v>
      </c>
      <c r="G431" s="203">
        <v>0</v>
      </c>
      <c r="H431" s="203">
        <v>0</v>
      </c>
      <c r="I431" s="205">
        <v>0</v>
      </c>
      <c r="J431" s="205">
        <v>0</v>
      </c>
      <c r="K431" s="205">
        <v>0</v>
      </c>
      <c r="L431" s="206">
        <v>0</v>
      </c>
    </row>
    <row r="432" spans="1:12" ht="14.25" customHeight="1">
      <c r="A432" s="179"/>
      <c r="B432" s="148"/>
      <c r="C432" s="149"/>
      <c r="D432" s="150"/>
      <c r="E432" s="151"/>
      <c r="F432" s="147"/>
      <c r="G432" s="199"/>
      <c r="H432" s="199"/>
      <c r="I432" s="201"/>
      <c r="J432" s="201"/>
      <c r="K432" s="201"/>
      <c r="L432" s="202"/>
    </row>
    <row r="433" spans="1:12" ht="14.25" customHeight="1">
      <c r="A433" s="178">
        <v>0</v>
      </c>
      <c r="B433" s="162">
        <v>0</v>
      </c>
      <c r="C433" s="155">
        <v>0</v>
      </c>
      <c r="D433" s="156">
        <v>0</v>
      </c>
      <c r="E433" s="157">
        <v>0</v>
      </c>
      <c r="F433" s="158">
        <v>0</v>
      </c>
      <c r="G433" s="203">
        <v>0</v>
      </c>
      <c r="H433" s="203">
        <v>0</v>
      </c>
      <c r="I433" s="205">
        <v>0</v>
      </c>
      <c r="J433" s="205">
        <v>0</v>
      </c>
      <c r="K433" s="205">
        <v>0</v>
      </c>
      <c r="L433" s="206">
        <v>0</v>
      </c>
    </row>
    <row r="434" spans="1:12" ht="14.25" customHeight="1">
      <c r="A434" s="179"/>
      <c r="B434" s="148"/>
      <c r="C434" s="149"/>
      <c r="D434" s="150"/>
      <c r="E434" s="151"/>
      <c r="F434" s="147"/>
      <c r="G434" s="199"/>
      <c r="H434" s="199"/>
      <c r="I434" s="201"/>
      <c r="J434" s="201"/>
      <c r="K434" s="201"/>
      <c r="L434" s="202"/>
    </row>
    <row r="435" spans="1:12" ht="14.25" customHeight="1">
      <c r="A435" s="178">
        <v>0</v>
      </c>
      <c r="B435" s="162">
        <v>0</v>
      </c>
      <c r="C435" s="155">
        <v>0</v>
      </c>
      <c r="D435" s="156">
        <v>0</v>
      </c>
      <c r="E435" s="157">
        <v>0</v>
      </c>
      <c r="F435" s="158">
        <v>0</v>
      </c>
      <c r="G435" s="203">
        <v>0</v>
      </c>
      <c r="H435" s="203">
        <v>0</v>
      </c>
      <c r="I435" s="205">
        <v>0</v>
      </c>
      <c r="J435" s="205">
        <v>0</v>
      </c>
      <c r="K435" s="205">
        <v>0</v>
      </c>
      <c r="L435" s="206">
        <v>0</v>
      </c>
    </row>
    <row r="436" spans="1:12" ht="14.25" customHeight="1">
      <c r="A436" s="179"/>
      <c r="B436" s="148"/>
      <c r="C436" s="149"/>
      <c r="D436" s="150"/>
      <c r="E436" s="151"/>
      <c r="F436" s="147"/>
      <c r="G436" s="199"/>
      <c r="H436" s="199"/>
      <c r="I436" s="201"/>
      <c r="J436" s="201"/>
      <c r="K436" s="201"/>
      <c r="L436" s="202"/>
    </row>
    <row r="437" spans="1:12" ht="14.25" customHeight="1">
      <c r="A437" s="178">
        <v>0</v>
      </c>
      <c r="B437" s="162">
        <v>0</v>
      </c>
      <c r="C437" s="155">
        <v>0</v>
      </c>
      <c r="D437" s="156">
        <v>0</v>
      </c>
      <c r="E437" s="157">
        <v>0</v>
      </c>
      <c r="F437" s="158">
        <v>0</v>
      </c>
      <c r="G437" s="203">
        <v>0</v>
      </c>
      <c r="H437" s="203">
        <v>0</v>
      </c>
      <c r="I437" s="205">
        <v>0</v>
      </c>
      <c r="J437" s="205">
        <v>0</v>
      </c>
      <c r="K437" s="205">
        <v>0</v>
      </c>
      <c r="L437" s="206">
        <v>0</v>
      </c>
    </row>
    <row r="438" spans="1:12" ht="14.25" customHeight="1">
      <c r="A438" s="179"/>
      <c r="B438" s="148"/>
      <c r="C438" s="149"/>
      <c r="D438" s="150"/>
      <c r="E438" s="151"/>
      <c r="F438" s="147"/>
      <c r="G438" s="199"/>
      <c r="H438" s="199"/>
      <c r="I438" s="201"/>
      <c r="J438" s="201"/>
      <c r="K438" s="201"/>
      <c r="L438" s="202"/>
    </row>
    <row r="439" spans="1:12" ht="14.25" customHeight="1">
      <c r="A439" s="178">
        <v>0</v>
      </c>
      <c r="B439" s="162">
        <v>0</v>
      </c>
      <c r="C439" s="155">
        <v>0</v>
      </c>
      <c r="D439" s="156">
        <v>0</v>
      </c>
      <c r="E439" s="157">
        <v>0</v>
      </c>
      <c r="F439" s="158">
        <v>0</v>
      </c>
      <c r="G439" s="203">
        <v>0</v>
      </c>
      <c r="H439" s="203">
        <v>0</v>
      </c>
      <c r="I439" s="205">
        <v>0</v>
      </c>
      <c r="J439" s="205">
        <v>0</v>
      </c>
      <c r="K439" s="205">
        <v>0</v>
      </c>
      <c r="L439" s="206">
        <v>0</v>
      </c>
    </row>
    <row r="440" spans="1:12" ht="14.25" customHeight="1">
      <c r="A440" s="179"/>
      <c r="B440" s="148"/>
      <c r="C440" s="149"/>
      <c r="D440" s="150"/>
      <c r="E440" s="151"/>
      <c r="F440" s="147"/>
      <c r="G440" s="199"/>
      <c r="H440" s="199"/>
      <c r="I440" s="201"/>
      <c r="J440" s="201"/>
      <c r="K440" s="201"/>
      <c r="L440" s="202"/>
    </row>
    <row r="441" spans="1:12" ht="14.25" customHeight="1">
      <c r="A441" s="178">
        <v>0</v>
      </c>
      <c r="B441" s="162">
        <v>0</v>
      </c>
      <c r="C441" s="155">
        <v>0</v>
      </c>
      <c r="D441" s="156">
        <v>0</v>
      </c>
      <c r="E441" s="157">
        <v>0</v>
      </c>
      <c r="F441" s="158">
        <v>0</v>
      </c>
      <c r="G441" s="203">
        <v>0</v>
      </c>
      <c r="H441" s="203">
        <v>0</v>
      </c>
      <c r="I441" s="205">
        <v>0</v>
      </c>
      <c r="J441" s="205">
        <v>0</v>
      </c>
      <c r="K441" s="205">
        <v>0</v>
      </c>
      <c r="L441" s="206">
        <v>0</v>
      </c>
    </row>
    <row r="442" spans="1:12" ht="14.25" customHeight="1">
      <c r="A442" s="179"/>
      <c r="B442" s="148"/>
      <c r="C442" s="149"/>
      <c r="D442" s="150"/>
      <c r="E442" s="151"/>
      <c r="F442" s="147"/>
      <c r="G442" s="199"/>
      <c r="H442" s="199"/>
      <c r="I442" s="201"/>
      <c r="J442" s="201"/>
      <c r="K442" s="201"/>
      <c r="L442" s="202"/>
    </row>
    <row r="443" spans="1:12" ht="14.25" customHeight="1">
      <c r="A443" s="178">
        <v>0</v>
      </c>
      <c r="B443" s="162" t="s">
        <v>101</v>
      </c>
      <c r="C443" s="155">
        <v>0</v>
      </c>
      <c r="D443" s="156">
        <v>0</v>
      </c>
      <c r="E443" s="157">
        <v>0</v>
      </c>
      <c r="F443" s="158">
        <v>0</v>
      </c>
      <c r="G443" s="203">
        <v>0</v>
      </c>
      <c r="H443" s="203">
        <f>SUM(H412:H441)</f>
        <v>132970</v>
      </c>
      <c r="I443" s="205">
        <v>0</v>
      </c>
      <c r="J443" s="205">
        <v>0</v>
      </c>
      <c r="K443" s="205">
        <v>0</v>
      </c>
      <c r="L443" s="206">
        <v>0</v>
      </c>
    </row>
    <row r="444" spans="1:12" ht="14.25" customHeight="1">
      <c r="A444" s="179"/>
      <c r="B444" s="148"/>
      <c r="C444" s="149"/>
      <c r="D444" s="150"/>
      <c r="E444" s="151"/>
      <c r="F444" s="147"/>
      <c r="G444" s="199"/>
      <c r="H444" s="199"/>
      <c r="I444" s="201"/>
      <c r="J444" s="201"/>
      <c r="K444" s="201"/>
      <c r="L444" s="202"/>
    </row>
    <row r="445" spans="1:12" ht="14.25" customHeight="1">
      <c r="A445" s="178">
        <v>8</v>
      </c>
      <c r="B445" s="162" t="s">
        <v>100</v>
      </c>
      <c r="C445" s="155">
        <v>0</v>
      </c>
      <c r="D445" s="156">
        <v>0</v>
      </c>
      <c r="E445" s="157">
        <v>0</v>
      </c>
      <c r="F445" s="158">
        <v>0</v>
      </c>
      <c r="G445" s="203">
        <v>0</v>
      </c>
      <c r="H445" s="203">
        <v>0</v>
      </c>
      <c r="I445" s="205">
        <v>0</v>
      </c>
      <c r="J445" s="205">
        <v>0</v>
      </c>
      <c r="K445" s="205">
        <v>0</v>
      </c>
      <c r="L445" s="206">
        <v>0</v>
      </c>
    </row>
    <row r="446" spans="1:12" ht="14.25" customHeight="1">
      <c r="A446" s="179"/>
      <c r="B446" s="148"/>
      <c r="C446" s="149"/>
      <c r="D446" s="150"/>
      <c r="E446" s="151"/>
      <c r="F446" s="147"/>
      <c r="G446" s="199"/>
      <c r="H446" s="199"/>
      <c r="I446" s="201"/>
      <c r="J446" s="201"/>
      <c r="K446" s="201"/>
      <c r="L446" s="202"/>
    </row>
    <row r="447" spans="1:12" ht="14.25" customHeight="1">
      <c r="A447" s="178">
        <v>0</v>
      </c>
      <c r="B447" s="162" t="s">
        <v>70</v>
      </c>
      <c r="C447" s="155" t="s">
        <v>67</v>
      </c>
      <c r="D447" s="156" t="s">
        <v>99</v>
      </c>
      <c r="E447" s="157">
        <v>33</v>
      </c>
      <c r="F447" s="158" t="s">
        <v>65</v>
      </c>
      <c r="G447" s="203">
        <v>480</v>
      </c>
      <c r="H447" s="203">
        <f t="shared" ref="H447:H459" si="47">+E447*G447</f>
        <v>15840</v>
      </c>
      <c r="I447" s="205">
        <v>0</v>
      </c>
      <c r="J447" s="205" t="s">
        <v>403</v>
      </c>
      <c r="K447" s="205">
        <v>0</v>
      </c>
      <c r="L447" s="206">
        <v>0</v>
      </c>
    </row>
    <row r="448" spans="1:12" ht="14.25" customHeight="1">
      <c r="A448" s="179"/>
      <c r="B448" s="148"/>
      <c r="C448" s="149"/>
      <c r="D448" s="150"/>
      <c r="E448" s="151"/>
      <c r="F448" s="147"/>
      <c r="G448" s="199"/>
      <c r="H448" s="199"/>
      <c r="I448" s="201"/>
      <c r="J448" s="201"/>
      <c r="K448" s="201"/>
      <c r="L448" s="202"/>
    </row>
    <row r="449" spans="1:12" ht="14.25" customHeight="1">
      <c r="A449" s="178">
        <v>0</v>
      </c>
      <c r="B449" s="162" t="s">
        <v>98</v>
      </c>
      <c r="C449" s="155" t="s">
        <v>97</v>
      </c>
      <c r="D449" s="156" t="s">
        <v>96</v>
      </c>
      <c r="E449" s="157">
        <v>9</v>
      </c>
      <c r="F449" s="158" t="s">
        <v>65</v>
      </c>
      <c r="G449" s="203">
        <v>1020</v>
      </c>
      <c r="H449" s="203">
        <f t="shared" si="47"/>
        <v>9180</v>
      </c>
      <c r="I449" s="205">
        <v>0</v>
      </c>
      <c r="J449" s="205" t="s">
        <v>403</v>
      </c>
      <c r="K449" s="205">
        <v>0</v>
      </c>
      <c r="L449" s="206">
        <v>0</v>
      </c>
    </row>
    <row r="450" spans="1:12" ht="14.25" customHeight="1">
      <c r="A450" s="179"/>
      <c r="B450" s="148"/>
      <c r="C450" s="149"/>
      <c r="D450" s="150"/>
      <c r="E450" s="151"/>
      <c r="F450" s="147"/>
      <c r="G450" s="199"/>
      <c r="H450" s="199"/>
      <c r="I450" s="201"/>
      <c r="J450" s="201"/>
      <c r="K450" s="201"/>
      <c r="L450" s="202"/>
    </row>
    <row r="451" spans="1:12" ht="14.25" customHeight="1">
      <c r="A451" s="178">
        <v>0</v>
      </c>
      <c r="B451" s="162" t="s">
        <v>64</v>
      </c>
      <c r="C451" s="155">
        <v>0</v>
      </c>
      <c r="D451" s="156">
        <v>0</v>
      </c>
      <c r="E451" s="157">
        <v>1</v>
      </c>
      <c r="F451" s="158" t="s">
        <v>9</v>
      </c>
      <c r="G451" s="203">
        <v>32280</v>
      </c>
      <c r="H451" s="203">
        <f t="shared" si="47"/>
        <v>32280</v>
      </c>
      <c r="I451" s="205">
        <v>0</v>
      </c>
      <c r="J451" s="205" t="s">
        <v>403</v>
      </c>
      <c r="K451" s="205">
        <v>0</v>
      </c>
      <c r="L451" s="206">
        <v>0</v>
      </c>
    </row>
    <row r="452" spans="1:12" ht="14.25" customHeight="1">
      <c r="A452" s="179"/>
      <c r="B452" s="148"/>
      <c r="C452" s="149"/>
      <c r="D452" s="150"/>
      <c r="E452" s="151"/>
      <c r="F452" s="147"/>
      <c r="G452" s="199"/>
      <c r="H452" s="199"/>
      <c r="I452" s="201"/>
      <c r="J452" s="201"/>
      <c r="K452" s="201"/>
      <c r="L452" s="202"/>
    </row>
    <row r="453" spans="1:12" ht="14.25" customHeight="1">
      <c r="A453" s="178">
        <v>0</v>
      </c>
      <c r="B453" s="162" t="s">
        <v>81</v>
      </c>
      <c r="C453" s="155" t="s">
        <v>80</v>
      </c>
      <c r="D453" s="156" t="s">
        <v>79</v>
      </c>
      <c r="E453" s="157">
        <v>2</v>
      </c>
      <c r="F453" s="158" t="s">
        <v>48</v>
      </c>
      <c r="G453" s="203">
        <v>2500</v>
      </c>
      <c r="H453" s="203">
        <f t="shared" si="47"/>
        <v>5000</v>
      </c>
      <c r="I453" s="205">
        <v>0</v>
      </c>
      <c r="J453" s="205" t="s">
        <v>403</v>
      </c>
      <c r="K453" s="205">
        <v>0</v>
      </c>
      <c r="L453" s="206">
        <v>0</v>
      </c>
    </row>
    <row r="454" spans="1:12" ht="14.25" customHeight="1">
      <c r="A454" s="179"/>
      <c r="B454" s="148"/>
      <c r="C454" s="149"/>
      <c r="D454" s="150"/>
      <c r="E454" s="151"/>
      <c r="F454" s="147"/>
      <c r="G454" s="199"/>
      <c r="H454" s="199"/>
      <c r="I454" s="201"/>
      <c r="J454" s="201"/>
      <c r="K454" s="201"/>
      <c r="L454" s="202"/>
    </row>
    <row r="455" spans="1:12" ht="14.25" customHeight="1">
      <c r="A455" s="178">
        <v>0</v>
      </c>
      <c r="B455" s="162" t="s">
        <v>95</v>
      </c>
      <c r="C455" s="155">
        <v>0</v>
      </c>
      <c r="D455" s="156">
        <v>0</v>
      </c>
      <c r="E455" s="157">
        <v>1</v>
      </c>
      <c r="F455" s="158" t="s">
        <v>48</v>
      </c>
      <c r="G455" s="203">
        <v>61100</v>
      </c>
      <c r="H455" s="203">
        <f t="shared" si="47"/>
        <v>61100</v>
      </c>
      <c r="I455" s="205">
        <v>0</v>
      </c>
      <c r="J455" s="205" t="s">
        <v>403</v>
      </c>
      <c r="K455" s="205">
        <v>0</v>
      </c>
      <c r="L455" s="206">
        <v>0</v>
      </c>
    </row>
    <row r="456" spans="1:12" ht="14.25" customHeight="1">
      <c r="A456" s="179"/>
      <c r="B456" s="148"/>
      <c r="C456" s="149"/>
      <c r="D456" s="150"/>
      <c r="E456" s="151"/>
      <c r="F456" s="147"/>
      <c r="G456" s="199"/>
      <c r="H456" s="199"/>
      <c r="I456" s="201"/>
      <c r="J456" s="201"/>
      <c r="K456" s="201"/>
      <c r="L456" s="202"/>
    </row>
    <row r="457" spans="1:12" ht="14.25" customHeight="1">
      <c r="A457" s="178">
        <v>0</v>
      </c>
      <c r="B457" s="162" t="s">
        <v>94</v>
      </c>
      <c r="C457" s="155">
        <v>0</v>
      </c>
      <c r="D457" s="156" t="s">
        <v>93</v>
      </c>
      <c r="E457" s="157">
        <v>1</v>
      </c>
      <c r="F457" s="158" t="s">
        <v>48</v>
      </c>
      <c r="G457" s="203">
        <v>46960</v>
      </c>
      <c r="H457" s="203">
        <f t="shared" si="47"/>
        <v>46960</v>
      </c>
      <c r="I457" s="205">
        <v>0</v>
      </c>
      <c r="J457" s="205" t="s">
        <v>403</v>
      </c>
      <c r="K457" s="205">
        <v>0</v>
      </c>
      <c r="L457" s="206">
        <v>0</v>
      </c>
    </row>
    <row r="458" spans="1:12" ht="14.25" customHeight="1">
      <c r="A458" s="179"/>
      <c r="B458" s="148"/>
      <c r="C458" s="149"/>
      <c r="D458" s="150"/>
      <c r="E458" s="151"/>
      <c r="F458" s="147"/>
      <c r="G458" s="199"/>
      <c r="H458" s="199"/>
      <c r="I458" s="201"/>
      <c r="J458" s="201"/>
      <c r="K458" s="201"/>
      <c r="L458" s="202"/>
    </row>
    <row r="459" spans="1:12" ht="14.25" customHeight="1">
      <c r="A459" s="178">
        <v>0</v>
      </c>
      <c r="B459" s="162" t="s">
        <v>92</v>
      </c>
      <c r="C459" s="155">
        <v>0</v>
      </c>
      <c r="D459" s="156" t="s">
        <v>91</v>
      </c>
      <c r="E459" s="157">
        <v>1</v>
      </c>
      <c r="F459" s="158" t="s">
        <v>90</v>
      </c>
      <c r="G459" s="203">
        <v>111220</v>
      </c>
      <c r="H459" s="203">
        <f t="shared" si="47"/>
        <v>111220</v>
      </c>
      <c r="I459" s="205">
        <v>0</v>
      </c>
      <c r="J459" s="205" t="s">
        <v>403</v>
      </c>
      <c r="K459" s="205">
        <v>0</v>
      </c>
      <c r="L459" s="206">
        <v>0</v>
      </c>
    </row>
    <row r="460" spans="1:12" ht="14.25" customHeight="1">
      <c r="A460" s="179"/>
      <c r="B460" s="148"/>
      <c r="C460" s="149"/>
      <c r="D460" s="150"/>
      <c r="E460" s="151"/>
      <c r="F460" s="147"/>
      <c r="G460" s="199"/>
      <c r="H460" s="199"/>
      <c r="I460" s="201"/>
      <c r="J460" s="201"/>
      <c r="K460" s="201"/>
      <c r="L460" s="202"/>
    </row>
    <row r="461" spans="1:12" ht="14.25" customHeight="1">
      <c r="A461" s="178">
        <v>0</v>
      </c>
      <c r="B461" s="162">
        <v>0</v>
      </c>
      <c r="C461" s="155">
        <v>0</v>
      </c>
      <c r="D461" s="156">
        <v>0</v>
      </c>
      <c r="E461" s="157">
        <v>0</v>
      </c>
      <c r="F461" s="158">
        <v>0</v>
      </c>
      <c r="G461" s="203">
        <v>0</v>
      </c>
      <c r="H461" s="203">
        <v>0</v>
      </c>
      <c r="I461" s="205">
        <v>0</v>
      </c>
      <c r="J461" s="205">
        <v>0</v>
      </c>
      <c r="K461" s="205">
        <v>0</v>
      </c>
      <c r="L461" s="206">
        <v>0</v>
      </c>
    </row>
    <row r="462" spans="1:12" ht="14.25" customHeight="1">
      <c r="A462" s="179"/>
      <c r="B462" s="148"/>
      <c r="C462" s="149"/>
      <c r="D462" s="150"/>
      <c r="E462" s="151"/>
      <c r="F462" s="147"/>
      <c r="G462" s="199"/>
      <c r="H462" s="199"/>
      <c r="I462" s="201"/>
      <c r="J462" s="201"/>
      <c r="K462" s="201"/>
      <c r="L462" s="202"/>
    </row>
    <row r="463" spans="1:12" ht="14.25" customHeight="1">
      <c r="A463" s="178">
        <v>0</v>
      </c>
      <c r="B463" s="162">
        <v>0</v>
      </c>
      <c r="C463" s="155">
        <v>0</v>
      </c>
      <c r="D463" s="156">
        <v>0</v>
      </c>
      <c r="E463" s="157">
        <v>0</v>
      </c>
      <c r="F463" s="158">
        <v>0</v>
      </c>
      <c r="G463" s="203">
        <v>0</v>
      </c>
      <c r="H463" s="203">
        <v>0</v>
      </c>
      <c r="I463" s="205">
        <v>0</v>
      </c>
      <c r="J463" s="205">
        <v>0</v>
      </c>
      <c r="K463" s="205">
        <v>0</v>
      </c>
      <c r="L463" s="206">
        <v>0</v>
      </c>
    </row>
    <row r="464" spans="1:12" ht="14.25" customHeight="1">
      <c r="A464" s="179"/>
      <c r="B464" s="148"/>
      <c r="C464" s="149"/>
      <c r="D464" s="150"/>
      <c r="E464" s="151"/>
      <c r="F464" s="147"/>
      <c r="G464" s="199"/>
      <c r="H464" s="199"/>
      <c r="I464" s="201"/>
      <c r="J464" s="201"/>
      <c r="K464" s="201"/>
      <c r="L464" s="202"/>
    </row>
    <row r="465" spans="1:12" ht="14.25" customHeight="1">
      <c r="A465" s="178">
        <v>0</v>
      </c>
      <c r="B465" s="162">
        <v>0</v>
      </c>
      <c r="C465" s="155">
        <v>0</v>
      </c>
      <c r="D465" s="156">
        <v>0</v>
      </c>
      <c r="E465" s="157">
        <v>0</v>
      </c>
      <c r="F465" s="158">
        <v>0</v>
      </c>
      <c r="G465" s="203">
        <v>0</v>
      </c>
      <c r="H465" s="203">
        <v>0</v>
      </c>
      <c r="I465" s="205">
        <v>0</v>
      </c>
      <c r="J465" s="205">
        <v>0</v>
      </c>
      <c r="K465" s="205">
        <v>0</v>
      </c>
      <c r="L465" s="206">
        <v>0</v>
      </c>
    </row>
    <row r="466" spans="1:12" ht="14.25" customHeight="1">
      <c r="A466" s="179"/>
      <c r="B466" s="148"/>
      <c r="C466" s="149"/>
      <c r="D466" s="150"/>
      <c r="E466" s="151"/>
      <c r="F466" s="147"/>
      <c r="G466" s="199"/>
      <c r="H466" s="199"/>
      <c r="I466" s="201"/>
      <c r="J466" s="201"/>
      <c r="K466" s="201"/>
      <c r="L466" s="202"/>
    </row>
    <row r="467" spans="1:12" ht="14.25" customHeight="1">
      <c r="A467" s="178">
        <v>0</v>
      </c>
      <c r="B467" s="162">
        <v>0</v>
      </c>
      <c r="C467" s="155">
        <v>0</v>
      </c>
      <c r="D467" s="156">
        <v>0</v>
      </c>
      <c r="E467" s="157">
        <v>0</v>
      </c>
      <c r="F467" s="158">
        <v>0</v>
      </c>
      <c r="G467" s="203">
        <v>0</v>
      </c>
      <c r="H467" s="203">
        <v>0</v>
      </c>
      <c r="I467" s="205">
        <v>0</v>
      </c>
      <c r="J467" s="205">
        <v>0</v>
      </c>
      <c r="K467" s="205">
        <v>0</v>
      </c>
      <c r="L467" s="206">
        <v>0</v>
      </c>
    </row>
    <row r="468" spans="1:12" ht="14.25" customHeight="1">
      <c r="A468" s="179"/>
      <c r="B468" s="148"/>
      <c r="C468" s="149"/>
      <c r="D468" s="150"/>
      <c r="E468" s="151"/>
      <c r="F468" s="147"/>
      <c r="G468" s="199"/>
      <c r="H468" s="199"/>
      <c r="I468" s="201"/>
      <c r="J468" s="201"/>
      <c r="K468" s="201"/>
      <c r="L468" s="202"/>
    </row>
    <row r="469" spans="1:12" ht="14.25" customHeight="1">
      <c r="A469" s="178">
        <v>0</v>
      </c>
      <c r="B469" s="162">
        <v>0</v>
      </c>
      <c r="C469" s="155">
        <v>0</v>
      </c>
      <c r="D469" s="156">
        <v>0</v>
      </c>
      <c r="E469" s="157">
        <v>0</v>
      </c>
      <c r="F469" s="158">
        <v>0</v>
      </c>
      <c r="G469" s="203">
        <v>0</v>
      </c>
      <c r="H469" s="203">
        <v>0</v>
      </c>
      <c r="I469" s="205">
        <v>0</v>
      </c>
      <c r="J469" s="205">
        <v>0</v>
      </c>
      <c r="K469" s="205">
        <v>0</v>
      </c>
      <c r="L469" s="206">
        <v>0</v>
      </c>
    </row>
    <row r="470" spans="1:12" ht="14.25" customHeight="1">
      <c r="A470" s="179"/>
      <c r="B470" s="148"/>
      <c r="C470" s="149"/>
      <c r="D470" s="150"/>
      <c r="E470" s="151"/>
      <c r="F470" s="147"/>
      <c r="G470" s="199"/>
      <c r="H470" s="199"/>
      <c r="I470" s="201"/>
      <c r="J470" s="201"/>
      <c r="K470" s="201"/>
      <c r="L470" s="202"/>
    </row>
    <row r="471" spans="1:12" ht="14.25" customHeight="1">
      <c r="A471" s="178">
        <v>0</v>
      </c>
      <c r="B471" s="162">
        <v>0</v>
      </c>
      <c r="C471" s="155">
        <v>0</v>
      </c>
      <c r="D471" s="156">
        <v>0</v>
      </c>
      <c r="E471" s="157">
        <v>0</v>
      </c>
      <c r="F471" s="158">
        <v>0</v>
      </c>
      <c r="G471" s="203">
        <v>0</v>
      </c>
      <c r="H471" s="203">
        <v>0</v>
      </c>
      <c r="I471" s="205">
        <v>0</v>
      </c>
      <c r="J471" s="205">
        <v>0</v>
      </c>
      <c r="K471" s="205">
        <v>0</v>
      </c>
      <c r="L471" s="206">
        <v>0</v>
      </c>
    </row>
    <row r="472" spans="1:12" ht="14.25" customHeight="1">
      <c r="A472" s="179"/>
      <c r="B472" s="148"/>
      <c r="C472" s="149"/>
      <c r="D472" s="150"/>
      <c r="E472" s="151"/>
      <c r="F472" s="147"/>
      <c r="G472" s="199"/>
      <c r="H472" s="199"/>
      <c r="I472" s="201"/>
      <c r="J472" s="201"/>
      <c r="K472" s="201"/>
      <c r="L472" s="202"/>
    </row>
    <row r="473" spans="1:12" ht="14.25" customHeight="1">
      <c r="A473" s="178">
        <v>0</v>
      </c>
      <c r="B473" s="162">
        <v>0</v>
      </c>
      <c r="C473" s="155">
        <v>0</v>
      </c>
      <c r="D473" s="156">
        <v>0</v>
      </c>
      <c r="E473" s="157">
        <v>0</v>
      </c>
      <c r="F473" s="158">
        <v>0</v>
      </c>
      <c r="G473" s="203">
        <v>0</v>
      </c>
      <c r="H473" s="203">
        <v>0</v>
      </c>
      <c r="I473" s="205">
        <v>0</v>
      </c>
      <c r="J473" s="205">
        <v>0</v>
      </c>
      <c r="K473" s="205">
        <v>0</v>
      </c>
      <c r="L473" s="206">
        <v>0</v>
      </c>
    </row>
    <row r="474" spans="1:12" ht="14.25" customHeight="1">
      <c r="A474" s="179"/>
      <c r="B474" s="148"/>
      <c r="C474" s="149"/>
      <c r="D474" s="150"/>
      <c r="E474" s="151"/>
      <c r="F474" s="147"/>
      <c r="G474" s="199"/>
      <c r="H474" s="199"/>
      <c r="I474" s="201"/>
      <c r="J474" s="201"/>
      <c r="K474" s="201"/>
      <c r="L474" s="202"/>
    </row>
    <row r="475" spans="1:12" ht="14.25" customHeight="1">
      <c r="A475" s="178">
        <v>0</v>
      </c>
      <c r="B475" s="162">
        <v>0</v>
      </c>
      <c r="C475" s="155">
        <v>0</v>
      </c>
      <c r="D475" s="156">
        <v>0</v>
      </c>
      <c r="E475" s="157">
        <v>0</v>
      </c>
      <c r="F475" s="158">
        <v>0</v>
      </c>
      <c r="G475" s="203">
        <v>0</v>
      </c>
      <c r="H475" s="203">
        <v>0</v>
      </c>
      <c r="I475" s="205">
        <v>0</v>
      </c>
      <c r="J475" s="205">
        <v>0</v>
      </c>
      <c r="K475" s="205">
        <v>0</v>
      </c>
      <c r="L475" s="206">
        <v>0</v>
      </c>
    </row>
    <row r="476" spans="1:12" ht="14.25" customHeight="1">
      <c r="A476" s="179"/>
      <c r="B476" s="148"/>
      <c r="C476" s="149"/>
      <c r="D476" s="150"/>
      <c r="E476" s="151"/>
      <c r="F476" s="147"/>
      <c r="G476" s="199"/>
      <c r="H476" s="199"/>
      <c r="I476" s="201"/>
      <c r="J476" s="201"/>
      <c r="K476" s="201"/>
      <c r="L476" s="202"/>
    </row>
    <row r="477" spans="1:12" ht="14.25" customHeight="1">
      <c r="A477" s="178">
        <v>0</v>
      </c>
      <c r="B477" s="162" t="s">
        <v>89</v>
      </c>
      <c r="C477" s="155">
        <v>0</v>
      </c>
      <c r="D477" s="156">
        <v>0</v>
      </c>
      <c r="E477" s="157">
        <v>0</v>
      </c>
      <c r="F477" s="158">
        <v>0</v>
      </c>
      <c r="G477" s="203">
        <v>0</v>
      </c>
      <c r="H477" s="203">
        <f>SUM(H446:H475)</f>
        <v>281580</v>
      </c>
      <c r="I477" s="205">
        <v>0</v>
      </c>
      <c r="J477" s="205">
        <v>0</v>
      </c>
      <c r="K477" s="205">
        <v>0</v>
      </c>
      <c r="L477" s="206">
        <v>0</v>
      </c>
    </row>
    <row r="478" spans="1:12" ht="14.25" customHeight="1">
      <c r="A478" s="179"/>
      <c r="B478" s="148"/>
      <c r="C478" s="149"/>
      <c r="D478" s="150"/>
      <c r="E478" s="151"/>
      <c r="F478" s="147"/>
      <c r="G478" s="199"/>
      <c r="H478" s="199"/>
      <c r="I478" s="201"/>
      <c r="J478" s="201"/>
      <c r="K478" s="201"/>
      <c r="L478" s="202"/>
    </row>
    <row r="479" spans="1:12" ht="14.25" customHeight="1">
      <c r="A479" s="178">
        <v>9</v>
      </c>
      <c r="B479" s="162" t="s">
        <v>88</v>
      </c>
      <c r="C479" s="155">
        <v>0</v>
      </c>
      <c r="D479" s="156">
        <v>0</v>
      </c>
      <c r="E479" s="157">
        <v>0</v>
      </c>
      <c r="F479" s="158">
        <v>0</v>
      </c>
      <c r="G479" s="203">
        <v>0</v>
      </c>
      <c r="H479" s="203">
        <v>0</v>
      </c>
      <c r="I479" s="205">
        <v>0</v>
      </c>
      <c r="J479" s="205">
        <v>0</v>
      </c>
      <c r="K479" s="205">
        <v>0</v>
      </c>
      <c r="L479" s="206">
        <v>0</v>
      </c>
    </row>
    <row r="480" spans="1:12" ht="14.25" customHeight="1">
      <c r="A480" s="179"/>
      <c r="B480" s="148"/>
      <c r="C480" s="149"/>
      <c r="D480" s="150"/>
      <c r="E480" s="151"/>
      <c r="F480" s="147"/>
      <c r="G480" s="199"/>
      <c r="H480" s="199"/>
      <c r="I480" s="201"/>
      <c r="J480" s="201"/>
      <c r="K480" s="201"/>
      <c r="L480" s="202"/>
    </row>
    <row r="481" spans="1:12" ht="14.25" customHeight="1">
      <c r="A481" s="178">
        <v>0</v>
      </c>
      <c r="B481" s="162" t="s">
        <v>87</v>
      </c>
      <c r="C481" s="155" t="s">
        <v>67</v>
      </c>
      <c r="D481" s="156" t="s">
        <v>85</v>
      </c>
      <c r="E481" s="157">
        <v>330</v>
      </c>
      <c r="F481" s="158" t="s">
        <v>65</v>
      </c>
      <c r="G481" s="203">
        <v>580</v>
      </c>
      <c r="H481" s="203">
        <f t="shared" ref="H481:H495" si="48">+E481*G481</f>
        <v>191400</v>
      </c>
      <c r="I481" s="205">
        <v>0</v>
      </c>
      <c r="J481" s="205" t="s">
        <v>403</v>
      </c>
      <c r="K481" s="205">
        <v>0</v>
      </c>
      <c r="L481" s="206">
        <v>0</v>
      </c>
    </row>
    <row r="482" spans="1:12" ht="14.25" customHeight="1">
      <c r="A482" s="179"/>
      <c r="B482" s="148"/>
      <c r="C482" s="149"/>
      <c r="D482" s="150"/>
      <c r="E482" s="151"/>
      <c r="F482" s="147"/>
      <c r="G482" s="199"/>
      <c r="H482" s="199"/>
      <c r="I482" s="201"/>
      <c r="J482" s="201"/>
      <c r="K482" s="201"/>
      <c r="L482" s="202"/>
    </row>
    <row r="483" spans="1:12" ht="14.25" customHeight="1">
      <c r="A483" s="178">
        <v>0</v>
      </c>
      <c r="B483" s="162" t="s">
        <v>87</v>
      </c>
      <c r="C483" s="155" t="s">
        <v>86</v>
      </c>
      <c r="D483" s="156" t="s">
        <v>85</v>
      </c>
      <c r="E483" s="157">
        <v>8</v>
      </c>
      <c r="F483" s="158" t="s">
        <v>65</v>
      </c>
      <c r="G483" s="203">
        <v>660</v>
      </c>
      <c r="H483" s="203">
        <f t="shared" si="48"/>
        <v>5280</v>
      </c>
      <c r="I483" s="205">
        <v>0</v>
      </c>
      <c r="J483" s="205" t="s">
        <v>403</v>
      </c>
      <c r="K483" s="205">
        <v>0</v>
      </c>
      <c r="L483" s="206">
        <v>0</v>
      </c>
    </row>
    <row r="484" spans="1:12" ht="14.25" customHeight="1">
      <c r="A484" s="179"/>
      <c r="B484" s="148"/>
      <c r="C484" s="149"/>
      <c r="D484" s="150"/>
      <c r="E484" s="151"/>
      <c r="F484" s="147"/>
      <c r="G484" s="199"/>
      <c r="H484" s="199"/>
      <c r="I484" s="201"/>
      <c r="J484" s="201"/>
      <c r="K484" s="201"/>
      <c r="L484" s="202"/>
    </row>
    <row r="485" spans="1:12" ht="14.25" customHeight="1">
      <c r="A485" s="178">
        <v>0</v>
      </c>
      <c r="B485" s="162" t="s">
        <v>64</v>
      </c>
      <c r="C485" s="155">
        <v>0</v>
      </c>
      <c r="D485" s="156">
        <v>0</v>
      </c>
      <c r="E485" s="157">
        <v>1</v>
      </c>
      <c r="F485" s="158" t="s">
        <v>9</v>
      </c>
      <c r="G485" s="203">
        <v>96840</v>
      </c>
      <c r="H485" s="203">
        <f t="shared" si="48"/>
        <v>96840</v>
      </c>
      <c r="I485" s="205">
        <v>0</v>
      </c>
      <c r="J485" s="205" t="s">
        <v>403</v>
      </c>
      <c r="K485" s="205">
        <v>0</v>
      </c>
      <c r="L485" s="206">
        <v>0</v>
      </c>
    </row>
    <row r="486" spans="1:12" ht="14.25" customHeight="1">
      <c r="A486" s="179"/>
      <c r="B486" s="148"/>
      <c r="C486" s="149"/>
      <c r="D486" s="150"/>
      <c r="E486" s="151"/>
      <c r="F486" s="147"/>
      <c r="G486" s="199"/>
      <c r="H486" s="199"/>
      <c r="I486" s="201"/>
      <c r="J486" s="201"/>
      <c r="K486" s="201"/>
      <c r="L486" s="202"/>
    </row>
    <row r="487" spans="1:12" ht="14.25" customHeight="1">
      <c r="A487" s="178">
        <v>0</v>
      </c>
      <c r="B487" s="162" t="s">
        <v>84</v>
      </c>
      <c r="C487" s="155" t="s">
        <v>83</v>
      </c>
      <c r="D487" s="156" t="s">
        <v>82</v>
      </c>
      <c r="E487" s="157">
        <v>4</v>
      </c>
      <c r="F487" s="158" t="s">
        <v>65</v>
      </c>
      <c r="G487" s="203">
        <v>1070</v>
      </c>
      <c r="H487" s="203">
        <f t="shared" si="48"/>
        <v>4280</v>
      </c>
      <c r="I487" s="205">
        <v>0</v>
      </c>
      <c r="J487" s="205" t="s">
        <v>403</v>
      </c>
      <c r="K487" s="205">
        <v>0</v>
      </c>
      <c r="L487" s="206">
        <v>0</v>
      </c>
    </row>
    <row r="488" spans="1:12" ht="14.25" customHeight="1">
      <c r="A488" s="179"/>
      <c r="B488" s="148"/>
      <c r="C488" s="149"/>
      <c r="D488" s="150"/>
      <c r="E488" s="151"/>
      <c r="F488" s="147"/>
      <c r="G488" s="199"/>
      <c r="H488" s="199"/>
      <c r="I488" s="201"/>
      <c r="J488" s="201"/>
      <c r="K488" s="201"/>
      <c r="L488" s="202"/>
    </row>
    <row r="489" spans="1:12" ht="14.25" customHeight="1">
      <c r="A489" s="178">
        <v>0</v>
      </c>
      <c r="B489" s="162" t="s">
        <v>81</v>
      </c>
      <c r="C489" s="155" t="s">
        <v>80</v>
      </c>
      <c r="D489" s="156" t="s">
        <v>79</v>
      </c>
      <c r="E489" s="157">
        <v>11</v>
      </c>
      <c r="F489" s="158" t="s">
        <v>48</v>
      </c>
      <c r="G489" s="203">
        <v>2500</v>
      </c>
      <c r="H489" s="203">
        <f t="shared" si="48"/>
        <v>27500</v>
      </c>
      <c r="I489" s="205">
        <v>0</v>
      </c>
      <c r="J489" s="205" t="s">
        <v>403</v>
      </c>
      <c r="K489" s="205">
        <v>0</v>
      </c>
      <c r="L489" s="206">
        <v>0</v>
      </c>
    </row>
    <row r="490" spans="1:12" ht="14.25" customHeight="1">
      <c r="A490" s="179"/>
      <c r="B490" s="148"/>
      <c r="C490" s="149"/>
      <c r="D490" s="150"/>
      <c r="E490" s="151"/>
      <c r="F490" s="147"/>
      <c r="G490" s="199"/>
      <c r="H490" s="199"/>
      <c r="I490" s="201"/>
      <c r="J490" s="201"/>
      <c r="K490" s="201"/>
      <c r="L490" s="202"/>
    </row>
    <row r="491" spans="1:12" ht="14.25" customHeight="1">
      <c r="A491" s="178">
        <v>0</v>
      </c>
      <c r="B491" s="162" t="s">
        <v>75</v>
      </c>
      <c r="C491" s="155" t="s">
        <v>77</v>
      </c>
      <c r="D491" s="156" t="s">
        <v>78</v>
      </c>
      <c r="E491" s="157">
        <v>5</v>
      </c>
      <c r="F491" s="158" t="s">
        <v>48</v>
      </c>
      <c r="G491" s="203">
        <v>4610</v>
      </c>
      <c r="H491" s="203">
        <f t="shared" si="48"/>
        <v>23050</v>
      </c>
      <c r="I491" s="205">
        <v>0</v>
      </c>
      <c r="J491" s="205" t="s">
        <v>403</v>
      </c>
      <c r="K491" s="205">
        <v>0</v>
      </c>
      <c r="L491" s="206">
        <v>0</v>
      </c>
    </row>
    <row r="492" spans="1:12" ht="14.25" customHeight="1">
      <c r="A492" s="179"/>
      <c r="B492" s="148"/>
      <c r="C492" s="149"/>
      <c r="D492" s="150"/>
      <c r="E492" s="151"/>
      <c r="F492" s="147"/>
      <c r="G492" s="199"/>
      <c r="H492" s="199"/>
      <c r="I492" s="201"/>
      <c r="J492" s="201"/>
      <c r="K492" s="201"/>
      <c r="L492" s="202"/>
    </row>
    <row r="493" spans="1:12" ht="14.25" customHeight="1">
      <c r="A493" s="178">
        <v>0</v>
      </c>
      <c r="B493" s="162" t="s">
        <v>75</v>
      </c>
      <c r="C493" s="155" t="s">
        <v>77</v>
      </c>
      <c r="D493" s="156" t="s">
        <v>76</v>
      </c>
      <c r="E493" s="157">
        <v>5</v>
      </c>
      <c r="F493" s="158" t="s">
        <v>48</v>
      </c>
      <c r="G493" s="203">
        <v>6640</v>
      </c>
      <c r="H493" s="203">
        <f t="shared" si="48"/>
        <v>33200</v>
      </c>
      <c r="I493" s="205">
        <v>0</v>
      </c>
      <c r="J493" s="205" t="s">
        <v>403</v>
      </c>
      <c r="K493" s="205">
        <v>0</v>
      </c>
      <c r="L493" s="206">
        <v>0</v>
      </c>
    </row>
    <row r="494" spans="1:12" ht="14.25" customHeight="1">
      <c r="A494" s="179"/>
      <c r="B494" s="148"/>
      <c r="C494" s="149"/>
      <c r="D494" s="150"/>
      <c r="E494" s="151"/>
      <c r="F494" s="147"/>
      <c r="G494" s="199"/>
      <c r="H494" s="199"/>
      <c r="I494" s="201"/>
      <c r="J494" s="201"/>
      <c r="K494" s="201"/>
      <c r="L494" s="202"/>
    </row>
    <row r="495" spans="1:12" ht="14.25" customHeight="1">
      <c r="A495" s="178">
        <v>0</v>
      </c>
      <c r="B495" s="162" t="s">
        <v>75</v>
      </c>
      <c r="C495" s="155" t="s">
        <v>74</v>
      </c>
      <c r="D495" s="156" t="s">
        <v>73</v>
      </c>
      <c r="E495" s="157">
        <v>1</v>
      </c>
      <c r="F495" s="158" t="s">
        <v>48</v>
      </c>
      <c r="G495" s="203">
        <v>15030</v>
      </c>
      <c r="H495" s="203">
        <f t="shared" si="48"/>
        <v>15030</v>
      </c>
      <c r="I495" s="205">
        <v>0</v>
      </c>
      <c r="J495" s="205" t="s">
        <v>403</v>
      </c>
      <c r="K495" s="205">
        <v>0</v>
      </c>
      <c r="L495" s="206">
        <v>0</v>
      </c>
    </row>
    <row r="496" spans="1:12" ht="14.25" customHeight="1">
      <c r="A496" s="179"/>
      <c r="B496" s="148"/>
      <c r="C496" s="149"/>
      <c r="D496" s="150"/>
      <c r="E496" s="151"/>
      <c r="F496" s="147"/>
      <c r="G496" s="199"/>
      <c r="H496" s="199"/>
      <c r="I496" s="201"/>
      <c r="J496" s="201"/>
      <c r="K496" s="201"/>
      <c r="L496" s="202"/>
    </row>
    <row r="497" spans="1:12" ht="14.25" customHeight="1">
      <c r="A497" s="178">
        <v>0</v>
      </c>
      <c r="B497" s="162">
        <v>0</v>
      </c>
      <c r="C497" s="155">
        <v>0</v>
      </c>
      <c r="D497" s="156">
        <v>0</v>
      </c>
      <c r="E497" s="157">
        <v>0</v>
      </c>
      <c r="F497" s="158">
        <v>0</v>
      </c>
      <c r="G497" s="203">
        <v>0</v>
      </c>
      <c r="H497" s="203">
        <v>0</v>
      </c>
      <c r="I497" s="205">
        <v>0</v>
      </c>
      <c r="J497" s="205">
        <v>0</v>
      </c>
      <c r="K497" s="205">
        <v>0</v>
      </c>
      <c r="L497" s="206">
        <v>0</v>
      </c>
    </row>
    <row r="498" spans="1:12" ht="14.25" customHeight="1">
      <c r="A498" s="179"/>
      <c r="B498" s="148"/>
      <c r="C498" s="149"/>
      <c r="D498" s="150"/>
      <c r="E498" s="151"/>
      <c r="F498" s="147"/>
      <c r="G498" s="199"/>
      <c r="H498" s="199"/>
      <c r="I498" s="201"/>
      <c r="J498" s="201"/>
      <c r="K498" s="201"/>
      <c r="L498" s="202"/>
    </row>
    <row r="499" spans="1:12" ht="14.25" customHeight="1">
      <c r="A499" s="178">
        <v>0</v>
      </c>
      <c r="B499" s="162">
        <v>0</v>
      </c>
      <c r="C499" s="155">
        <v>0</v>
      </c>
      <c r="D499" s="156">
        <v>0</v>
      </c>
      <c r="E499" s="157">
        <v>0</v>
      </c>
      <c r="F499" s="158">
        <v>0</v>
      </c>
      <c r="G499" s="203">
        <v>0</v>
      </c>
      <c r="H499" s="203">
        <v>0</v>
      </c>
      <c r="I499" s="205">
        <v>0</v>
      </c>
      <c r="J499" s="205">
        <v>0</v>
      </c>
      <c r="K499" s="205">
        <v>0</v>
      </c>
      <c r="L499" s="206">
        <v>0</v>
      </c>
    </row>
    <row r="500" spans="1:12" ht="14.25" customHeight="1">
      <c r="A500" s="179"/>
      <c r="B500" s="148"/>
      <c r="C500" s="149"/>
      <c r="D500" s="150"/>
      <c r="E500" s="151"/>
      <c r="F500" s="147"/>
      <c r="G500" s="199"/>
      <c r="H500" s="199"/>
      <c r="I500" s="201"/>
      <c r="J500" s="201"/>
      <c r="K500" s="201"/>
      <c r="L500" s="202"/>
    </row>
    <row r="501" spans="1:12" ht="14.25" customHeight="1">
      <c r="A501" s="178">
        <v>0</v>
      </c>
      <c r="B501" s="162">
        <v>0</v>
      </c>
      <c r="C501" s="155">
        <v>0</v>
      </c>
      <c r="D501" s="156">
        <v>0</v>
      </c>
      <c r="E501" s="157">
        <v>0</v>
      </c>
      <c r="F501" s="158">
        <v>0</v>
      </c>
      <c r="G501" s="203">
        <v>0</v>
      </c>
      <c r="H501" s="203">
        <v>0</v>
      </c>
      <c r="I501" s="205">
        <v>0</v>
      </c>
      <c r="J501" s="205">
        <v>0</v>
      </c>
      <c r="K501" s="205">
        <v>0</v>
      </c>
      <c r="L501" s="206">
        <v>0</v>
      </c>
    </row>
    <row r="502" spans="1:12" ht="14.25" customHeight="1">
      <c r="A502" s="179"/>
      <c r="B502" s="148"/>
      <c r="C502" s="149"/>
      <c r="D502" s="150"/>
      <c r="E502" s="151"/>
      <c r="F502" s="147"/>
      <c r="G502" s="199"/>
      <c r="H502" s="199"/>
      <c r="I502" s="201"/>
      <c r="J502" s="201"/>
      <c r="K502" s="201"/>
      <c r="L502" s="202"/>
    </row>
    <row r="503" spans="1:12" ht="14.25" customHeight="1">
      <c r="A503" s="178">
        <v>0</v>
      </c>
      <c r="B503" s="162">
        <v>0</v>
      </c>
      <c r="C503" s="155">
        <v>0</v>
      </c>
      <c r="D503" s="156">
        <v>0</v>
      </c>
      <c r="E503" s="157">
        <v>0</v>
      </c>
      <c r="F503" s="158">
        <v>0</v>
      </c>
      <c r="G503" s="203">
        <v>0</v>
      </c>
      <c r="H503" s="203">
        <v>0</v>
      </c>
      <c r="I503" s="205">
        <v>0</v>
      </c>
      <c r="J503" s="205">
        <v>0</v>
      </c>
      <c r="K503" s="205">
        <v>0</v>
      </c>
      <c r="L503" s="206">
        <v>0</v>
      </c>
    </row>
    <row r="504" spans="1:12" ht="14.25" customHeight="1">
      <c r="A504" s="179"/>
      <c r="B504" s="148"/>
      <c r="C504" s="149"/>
      <c r="D504" s="150"/>
      <c r="E504" s="151"/>
      <c r="F504" s="147"/>
      <c r="G504" s="199"/>
      <c r="H504" s="199"/>
      <c r="I504" s="201"/>
      <c r="J504" s="201"/>
      <c r="K504" s="201"/>
      <c r="L504" s="202"/>
    </row>
    <row r="505" spans="1:12" ht="14.25" customHeight="1">
      <c r="A505" s="178">
        <v>0</v>
      </c>
      <c r="B505" s="162">
        <v>0</v>
      </c>
      <c r="C505" s="155">
        <v>0</v>
      </c>
      <c r="D505" s="156">
        <v>0</v>
      </c>
      <c r="E505" s="157">
        <v>0</v>
      </c>
      <c r="F505" s="158">
        <v>0</v>
      </c>
      <c r="G505" s="203">
        <v>0</v>
      </c>
      <c r="H505" s="203">
        <v>0</v>
      </c>
      <c r="I505" s="205">
        <v>0</v>
      </c>
      <c r="J505" s="205">
        <v>0</v>
      </c>
      <c r="K505" s="205">
        <v>0</v>
      </c>
      <c r="L505" s="206">
        <v>0</v>
      </c>
    </row>
    <row r="506" spans="1:12" ht="14.25" customHeight="1">
      <c r="A506" s="179"/>
      <c r="B506" s="148"/>
      <c r="C506" s="149"/>
      <c r="D506" s="150"/>
      <c r="E506" s="151"/>
      <c r="F506" s="147"/>
      <c r="G506" s="199"/>
      <c r="H506" s="199"/>
      <c r="I506" s="201"/>
      <c r="J506" s="201"/>
      <c r="K506" s="201"/>
      <c r="L506" s="202"/>
    </row>
    <row r="507" spans="1:12" ht="14.25" customHeight="1">
      <c r="A507" s="178">
        <v>0</v>
      </c>
      <c r="B507" s="162">
        <v>0</v>
      </c>
      <c r="C507" s="155">
        <v>0</v>
      </c>
      <c r="D507" s="156">
        <v>0</v>
      </c>
      <c r="E507" s="157">
        <v>0</v>
      </c>
      <c r="F507" s="158">
        <v>0</v>
      </c>
      <c r="G507" s="203">
        <v>0</v>
      </c>
      <c r="H507" s="203">
        <v>0</v>
      </c>
      <c r="I507" s="205">
        <v>0</v>
      </c>
      <c r="J507" s="205">
        <v>0</v>
      </c>
      <c r="K507" s="205">
        <v>0</v>
      </c>
      <c r="L507" s="206">
        <v>0</v>
      </c>
    </row>
    <row r="508" spans="1:12" ht="14.25" customHeight="1">
      <c r="A508" s="179"/>
      <c r="B508" s="148"/>
      <c r="C508" s="149"/>
      <c r="D508" s="150"/>
      <c r="E508" s="151"/>
      <c r="F508" s="147"/>
      <c r="G508" s="199"/>
      <c r="H508" s="199"/>
      <c r="I508" s="201"/>
      <c r="J508" s="201"/>
      <c r="K508" s="201"/>
      <c r="L508" s="202"/>
    </row>
    <row r="509" spans="1:12" ht="14.25" customHeight="1">
      <c r="A509" s="178">
        <v>0</v>
      </c>
      <c r="B509" s="162">
        <v>0</v>
      </c>
      <c r="C509" s="155">
        <v>0</v>
      </c>
      <c r="D509" s="156">
        <v>0</v>
      </c>
      <c r="E509" s="157">
        <v>0</v>
      </c>
      <c r="F509" s="158">
        <v>0</v>
      </c>
      <c r="G509" s="203">
        <v>0</v>
      </c>
      <c r="H509" s="203">
        <v>0</v>
      </c>
      <c r="I509" s="205">
        <v>0</v>
      </c>
      <c r="J509" s="205">
        <v>0</v>
      </c>
      <c r="K509" s="205">
        <v>0</v>
      </c>
      <c r="L509" s="206">
        <v>0</v>
      </c>
    </row>
    <row r="510" spans="1:12" ht="14.25" customHeight="1">
      <c r="A510" s="179"/>
      <c r="B510" s="148"/>
      <c r="C510" s="149"/>
      <c r="D510" s="150"/>
      <c r="E510" s="151"/>
      <c r="F510" s="147"/>
      <c r="G510" s="199"/>
      <c r="H510" s="199"/>
      <c r="I510" s="201"/>
      <c r="J510" s="201"/>
      <c r="K510" s="201"/>
      <c r="L510" s="202"/>
    </row>
    <row r="511" spans="1:12" ht="14.25" customHeight="1">
      <c r="A511" s="178">
        <v>0</v>
      </c>
      <c r="B511" s="162" t="s">
        <v>72</v>
      </c>
      <c r="C511" s="155">
        <v>0</v>
      </c>
      <c r="D511" s="156">
        <v>0</v>
      </c>
      <c r="E511" s="157">
        <v>0</v>
      </c>
      <c r="F511" s="158">
        <v>0</v>
      </c>
      <c r="G511" s="203">
        <v>0</v>
      </c>
      <c r="H511" s="203">
        <f>SUM(H480:H509)</f>
        <v>396580</v>
      </c>
      <c r="I511" s="205">
        <v>0</v>
      </c>
      <c r="J511" s="205">
        <v>0</v>
      </c>
      <c r="K511" s="205">
        <v>0</v>
      </c>
      <c r="L511" s="206">
        <v>0</v>
      </c>
    </row>
    <row r="512" spans="1:12" ht="14.25" customHeight="1">
      <c r="A512" s="179"/>
      <c r="B512" s="148"/>
      <c r="C512" s="149"/>
      <c r="D512" s="150"/>
      <c r="E512" s="151"/>
      <c r="F512" s="147"/>
      <c r="G512" s="199"/>
      <c r="H512" s="199"/>
      <c r="I512" s="201"/>
      <c r="J512" s="201"/>
      <c r="K512" s="201"/>
      <c r="L512" s="202"/>
    </row>
    <row r="513" spans="1:12" ht="14.25" customHeight="1">
      <c r="A513" s="178">
        <v>10</v>
      </c>
      <c r="B513" s="162" t="s">
        <v>71</v>
      </c>
      <c r="C513" s="155">
        <v>0</v>
      </c>
      <c r="D513" s="156">
        <v>0</v>
      </c>
      <c r="E513" s="157">
        <v>0</v>
      </c>
      <c r="F513" s="158">
        <v>0</v>
      </c>
      <c r="G513" s="203">
        <v>0</v>
      </c>
      <c r="H513" s="203">
        <v>0</v>
      </c>
      <c r="I513" s="205">
        <v>0</v>
      </c>
      <c r="J513" s="205">
        <v>0</v>
      </c>
      <c r="K513" s="205">
        <v>0</v>
      </c>
      <c r="L513" s="206">
        <v>0</v>
      </c>
    </row>
    <row r="514" spans="1:12" ht="14.25" customHeight="1">
      <c r="A514" s="179"/>
      <c r="B514" s="148"/>
      <c r="C514" s="149"/>
      <c r="D514" s="150"/>
      <c r="E514" s="151"/>
      <c r="F514" s="147"/>
      <c r="G514" s="199"/>
      <c r="H514" s="199"/>
      <c r="I514" s="201"/>
      <c r="J514" s="201"/>
      <c r="K514" s="201"/>
      <c r="L514" s="202"/>
    </row>
    <row r="515" spans="1:12" ht="14.25" customHeight="1">
      <c r="A515" s="178">
        <v>0</v>
      </c>
      <c r="B515" s="162" t="s">
        <v>70</v>
      </c>
      <c r="C515" s="155" t="s">
        <v>67</v>
      </c>
      <c r="D515" s="156" t="s">
        <v>69</v>
      </c>
      <c r="E515" s="157">
        <v>234</v>
      </c>
      <c r="F515" s="158" t="s">
        <v>65</v>
      </c>
      <c r="G515" s="203">
        <v>610</v>
      </c>
      <c r="H515" s="203">
        <f t="shared" ref="H515:H535" si="49">+E515*G515</f>
        <v>142740</v>
      </c>
      <c r="I515" s="205">
        <v>0</v>
      </c>
      <c r="J515" s="205" t="s">
        <v>403</v>
      </c>
      <c r="K515" s="205">
        <v>0</v>
      </c>
      <c r="L515" s="206">
        <v>0</v>
      </c>
    </row>
    <row r="516" spans="1:12" ht="14.25" customHeight="1">
      <c r="A516" s="179"/>
      <c r="B516" s="148"/>
      <c r="C516" s="149"/>
      <c r="D516" s="150"/>
      <c r="E516" s="151"/>
      <c r="F516" s="147"/>
      <c r="G516" s="199"/>
      <c r="H516" s="199"/>
      <c r="I516" s="201"/>
      <c r="J516" s="201"/>
      <c r="K516" s="201"/>
      <c r="L516" s="202"/>
    </row>
    <row r="517" spans="1:12" ht="14.25" customHeight="1">
      <c r="A517" s="178">
        <v>0</v>
      </c>
      <c r="B517" s="162" t="s">
        <v>68</v>
      </c>
      <c r="C517" s="155" t="s">
        <v>67</v>
      </c>
      <c r="D517" s="156" t="s">
        <v>66</v>
      </c>
      <c r="E517" s="157">
        <v>16</v>
      </c>
      <c r="F517" s="158" t="s">
        <v>65</v>
      </c>
      <c r="G517" s="203">
        <v>970</v>
      </c>
      <c r="H517" s="203">
        <f t="shared" si="49"/>
        <v>15520</v>
      </c>
      <c r="I517" s="205">
        <v>0</v>
      </c>
      <c r="J517" s="205" t="s">
        <v>403</v>
      </c>
      <c r="K517" s="205">
        <v>0</v>
      </c>
      <c r="L517" s="206">
        <v>0</v>
      </c>
    </row>
    <row r="518" spans="1:12" ht="14.25" customHeight="1">
      <c r="A518" s="179"/>
      <c r="B518" s="148"/>
      <c r="C518" s="149"/>
      <c r="D518" s="150"/>
      <c r="E518" s="151"/>
      <c r="F518" s="147"/>
      <c r="G518" s="199"/>
      <c r="H518" s="199"/>
      <c r="I518" s="201"/>
      <c r="J518" s="201"/>
      <c r="K518" s="201"/>
      <c r="L518" s="202"/>
    </row>
    <row r="519" spans="1:12" ht="14.25" customHeight="1">
      <c r="A519" s="178">
        <v>0</v>
      </c>
      <c r="B519" s="162" t="s">
        <v>64</v>
      </c>
      <c r="C519" s="155">
        <v>0</v>
      </c>
      <c r="D519" s="156">
        <v>0</v>
      </c>
      <c r="E519" s="157">
        <v>1</v>
      </c>
      <c r="F519" s="158" t="s">
        <v>9</v>
      </c>
      <c r="G519" s="203">
        <v>215200</v>
      </c>
      <c r="H519" s="203">
        <f t="shared" si="49"/>
        <v>215200</v>
      </c>
      <c r="I519" s="205">
        <v>0</v>
      </c>
      <c r="J519" s="205" t="s">
        <v>403</v>
      </c>
      <c r="K519" s="205">
        <v>0</v>
      </c>
      <c r="L519" s="206">
        <v>0</v>
      </c>
    </row>
    <row r="520" spans="1:12" ht="14.25" customHeight="1">
      <c r="A520" s="179"/>
      <c r="B520" s="148"/>
      <c r="C520" s="149"/>
      <c r="D520" s="150"/>
      <c r="E520" s="151"/>
      <c r="F520" s="147"/>
      <c r="G520" s="199"/>
      <c r="H520" s="199"/>
      <c r="I520" s="201"/>
      <c r="J520" s="201"/>
      <c r="K520" s="201"/>
      <c r="L520" s="202"/>
    </row>
    <row r="521" spans="1:12" ht="14.25" customHeight="1">
      <c r="A521" s="178">
        <v>0</v>
      </c>
      <c r="B521" s="162" t="s">
        <v>63</v>
      </c>
      <c r="C521" s="155">
        <v>0</v>
      </c>
      <c r="D521" s="156" t="s">
        <v>62</v>
      </c>
      <c r="E521" s="157">
        <v>1</v>
      </c>
      <c r="F521" s="158" t="s">
        <v>59</v>
      </c>
      <c r="G521" s="203">
        <v>189900</v>
      </c>
      <c r="H521" s="203">
        <f t="shared" si="49"/>
        <v>189900</v>
      </c>
      <c r="I521" s="205">
        <v>0</v>
      </c>
      <c r="J521" s="205" t="s">
        <v>403</v>
      </c>
      <c r="K521" s="205">
        <v>0</v>
      </c>
      <c r="L521" s="206">
        <v>0</v>
      </c>
    </row>
    <row r="522" spans="1:12" ht="14.25" customHeight="1">
      <c r="A522" s="179"/>
      <c r="B522" s="148"/>
      <c r="C522" s="149"/>
      <c r="D522" s="150"/>
      <c r="E522" s="151"/>
      <c r="F522" s="147"/>
      <c r="G522" s="199"/>
      <c r="H522" s="199"/>
      <c r="I522" s="201"/>
      <c r="J522" s="201"/>
      <c r="K522" s="201"/>
      <c r="L522" s="202"/>
    </row>
    <row r="523" spans="1:12" ht="14.25" customHeight="1">
      <c r="A523" s="178">
        <v>0</v>
      </c>
      <c r="B523" s="162" t="s">
        <v>61</v>
      </c>
      <c r="C523" s="155">
        <v>0</v>
      </c>
      <c r="D523" s="156" t="s">
        <v>60</v>
      </c>
      <c r="E523" s="157">
        <v>1</v>
      </c>
      <c r="F523" s="158" t="s">
        <v>59</v>
      </c>
      <c r="G523" s="203">
        <v>51060</v>
      </c>
      <c r="H523" s="203">
        <f t="shared" si="49"/>
        <v>51060</v>
      </c>
      <c r="I523" s="205">
        <v>0</v>
      </c>
      <c r="J523" s="205" t="s">
        <v>403</v>
      </c>
      <c r="K523" s="205">
        <v>0</v>
      </c>
      <c r="L523" s="206">
        <v>0</v>
      </c>
    </row>
    <row r="524" spans="1:12" ht="14.25" customHeight="1">
      <c r="A524" s="179"/>
      <c r="B524" s="148"/>
      <c r="C524" s="149"/>
      <c r="D524" s="150"/>
      <c r="E524" s="151"/>
      <c r="F524" s="147"/>
      <c r="G524" s="199"/>
      <c r="H524" s="199"/>
      <c r="I524" s="201"/>
      <c r="J524" s="201"/>
      <c r="K524" s="201"/>
      <c r="L524" s="202"/>
    </row>
    <row r="525" spans="1:12" ht="14.25" customHeight="1">
      <c r="A525" s="178">
        <v>0</v>
      </c>
      <c r="B525" s="162" t="s">
        <v>57</v>
      </c>
      <c r="C525" s="155">
        <v>0</v>
      </c>
      <c r="D525" s="156" t="s">
        <v>58</v>
      </c>
      <c r="E525" s="157">
        <v>30</v>
      </c>
      <c r="F525" s="158" t="s">
        <v>48</v>
      </c>
      <c r="G525" s="203">
        <v>6640</v>
      </c>
      <c r="H525" s="203">
        <f t="shared" si="49"/>
        <v>199200</v>
      </c>
      <c r="I525" s="205">
        <v>0</v>
      </c>
      <c r="J525" s="205" t="s">
        <v>403</v>
      </c>
      <c r="K525" s="205">
        <v>0</v>
      </c>
      <c r="L525" s="206">
        <v>0</v>
      </c>
    </row>
    <row r="526" spans="1:12" ht="14.25" customHeight="1">
      <c r="A526" s="179"/>
      <c r="B526" s="148"/>
      <c r="C526" s="149"/>
      <c r="D526" s="150"/>
      <c r="E526" s="151"/>
      <c r="F526" s="147"/>
      <c r="G526" s="199"/>
      <c r="H526" s="199"/>
      <c r="I526" s="201"/>
      <c r="J526" s="201"/>
      <c r="K526" s="201"/>
      <c r="L526" s="202"/>
    </row>
    <row r="527" spans="1:12" ht="14.25" customHeight="1">
      <c r="A527" s="178">
        <v>0</v>
      </c>
      <c r="B527" s="162" t="s">
        <v>57</v>
      </c>
      <c r="C527" s="155">
        <v>0</v>
      </c>
      <c r="D527" s="156" t="s">
        <v>56</v>
      </c>
      <c r="E527" s="157">
        <v>2</v>
      </c>
      <c r="F527" s="158" t="s">
        <v>48</v>
      </c>
      <c r="G527" s="203">
        <v>6130</v>
      </c>
      <c r="H527" s="203">
        <f t="shared" si="49"/>
        <v>12260</v>
      </c>
      <c r="I527" s="205">
        <v>0</v>
      </c>
      <c r="J527" s="205" t="s">
        <v>403</v>
      </c>
      <c r="K527" s="205">
        <v>0</v>
      </c>
      <c r="L527" s="206">
        <v>0</v>
      </c>
    </row>
    <row r="528" spans="1:12" ht="14.25" customHeight="1">
      <c r="A528" s="179"/>
      <c r="B528" s="148"/>
      <c r="C528" s="149"/>
      <c r="D528" s="150"/>
      <c r="E528" s="151"/>
      <c r="F528" s="147"/>
      <c r="G528" s="199"/>
      <c r="H528" s="199"/>
      <c r="I528" s="201"/>
      <c r="J528" s="201"/>
      <c r="K528" s="201"/>
      <c r="L528" s="202"/>
    </row>
    <row r="529" spans="1:12" ht="14.25" customHeight="1">
      <c r="A529" s="178">
        <v>0</v>
      </c>
      <c r="B529" s="162" t="s">
        <v>55</v>
      </c>
      <c r="C529" s="155" t="s">
        <v>54</v>
      </c>
      <c r="D529" s="156" t="s">
        <v>53</v>
      </c>
      <c r="E529" s="157">
        <v>9</v>
      </c>
      <c r="F529" s="158" t="s">
        <v>48</v>
      </c>
      <c r="G529" s="203">
        <v>14840</v>
      </c>
      <c r="H529" s="203">
        <f t="shared" si="49"/>
        <v>133560</v>
      </c>
      <c r="I529" s="205">
        <v>0</v>
      </c>
      <c r="J529" s="205" t="s">
        <v>403</v>
      </c>
      <c r="K529" s="205">
        <v>0</v>
      </c>
      <c r="L529" s="206">
        <v>0</v>
      </c>
    </row>
    <row r="530" spans="1:12" ht="14.25" customHeight="1">
      <c r="A530" s="179"/>
      <c r="B530" s="148"/>
      <c r="C530" s="149"/>
      <c r="D530" s="150"/>
      <c r="E530" s="151"/>
      <c r="F530" s="147"/>
      <c r="G530" s="199"/>
      <c r="H530" s="199"/>
      <c r="I530" s="201"/>
      <c r="J530" s="201"/>
      <c r="K530" s="201"/>
      <c r="L530" s="202"/>
    </row>
    <row r="531" spans="1:12" ht="14.25" customHeight="1">
      <c r="A531" s="178">
        <v>0</v>
      </c>
      <c r="B531" s="162" t="s">
        <v>52</v>
      </c>
      <c r="C531" s="155">
        <v>0</v>
      </c>
      <c r="D531" s="156" t="s">
        <v>51</v>
      </c>
      <c r="E531" s="157">
        <v>1</v>
      </c>
      <c r="F531" s="158" t="s">
        <v>48</v>
      </c>
      <c r="G531" s="203">
        <v>139910</v>
      </c>
      <c r="H531" s="203">
        <f t="shared" si="49"/>
        <v>139910</v>
      </c>
      <c r="I531" s="205">
        <v>0</v>
      </c>
      <c r="J531" s="205" t="s">
        <v>403</v>
      </c>
      <c r="K531" s="205">
        <v>0</v>
      </c>
      <c r="L531" s="206">
        <v>0</v>
      </c>
    </row>
    <row r="532" spans="1:12" ht="14.25" customHeight="1">
      <c r="A532" s="179"/>
      <c r="B532" s="148"/>
      <c r="C532" s="149"/>
      <c r="D532" s="150"/>
      <c r="E532" s="151"/>
      <c r="F532" s="147"/>
      <c r="G532" s="199"/>
      <c r="H532" s="199"/>
      <c r="I532" s="201"/>
      <c r="J532" s="201"/>
      <c r="K532" s="201"/>
      <c r="L532" s="202"/>
    </row>
    <row r="533" spans="1:12" ht="14.25" customHeight="1">
      <c r="A533" s="178">
        <v>0</v>
      </c>
      <c r="B533" s="162" t="s">
        <v>50</v>
      </c>
      <c r="C533" s="155">
        <v>0</v>
      </c>
      <c r="D533" s="156" t="s">
        <v>49</v>
      </c>
      <c r="E533" s="157">
        <v>1</v>
      </c>
      <c r="F533" s="158" t="s">
        <v>48</v>
      </c>
      <c r="G533" s="203">
        <v>24510</v>
      </c>
      <c r="H533" s="203">
        <f t="shared" si="49"/>
        <v>24510</v>
      </c>
      <c r="I533" s="205">
        <v>0</v>
      </c>
      <c r="J533" s="205" t="s">
        <v>403</v>
      </c>
      <c r="K533" s="205">
        <v>0</v>
      </c>
      <c r="L533" s="206">
        <v>0</v>
      </c>
    </row>
    <row r="534" spans="1:12" ht="14.25" customHeight="1">
      <c r="A534" s="179"/>
      <c r="B534" s="148"/>
      <c r="C534" s="149"/>
      <c r="D534" s="150"/>
      <c r="E534" s="151"/>
      <c r="F534" s="147"/>
      <c r="G534" s="199"/>
      <c r="H534" s="199"/>
      <c r="I534" s="201"/>
      <c r="J534" s="201"/>
      <c r="K534" s="201"/>
      <c r="L534" s="202"/>
    </row>
    <row r="535" spans="1:12" ht="14.25" customHeight="1">
      <c r="A535" s="178">
        <v>0</v>
      </c>
      <c r="B535" s="162" t="s">
        <v>47</v>
      </c>
      <c r="C535" s="155">
        <v>0</v>
      </c>
      <c r="D535" s="156" t="s">
        <v>46</v>
      </c>
      <c r="E535" s="157">
        <v>1</v>
      </c>
      <c r="F535" s="158" t="s">
        <v>9</v>
      </c>
      <c r="G535" s="203">
        <v>91600</v>
      </c>
      <c r="H535" s="203">
        <f t="shared" si="49"/>
        <v>91600</v>
      </c>
      <c r="I535" s="205">
        <v>0</v>
      </c>
      <c r="J535" s="205" t="s">
        <v>403</v>
      </c>
      <c r="K535" s="205">
        <v>0</v>
      </c>
      <c r="L535" s="206">
        <v>0</v>
      </c>
    </row>
    <row r="536" spans="1:12" ht="14.25" customHeight="1">
      <c r="A536" s="179"/>
      <c r="B536" s="148"/>
      <c r="C536" s="149"/>
      <c r="D536" s="150"/>
      <c r="E536" s="151"/>
      <c r="F536" s="147"/>
      <c r="G536" s="199"/>
      <c r="H536" s="199"/>
      <c r="I536" s="201"/>
      <c r="J536" s="201"/>
      <c r="K536" s="201"/>
      <c r="L536" s="202"/>
    </row>
    <row r="537" spans="1:12" ht="14.25" customHeight="1">
      <c r="A537" s="178">
        <v>0</v>
      </c>
      <c r="B537" s="162">
        <v>0</v>
      </c>
      <c r="C537" s="155">
        <v>0</v>
      </c>
      <c r="D537" s="156">
        <v>0</v>
      </c>
      <c r="E537" s="157">
        <v>0</v>
      </c>
      <c r="F537" s="158">
        <v>0</v>
      </c>
      <c r="G537" s="203">
        <v>0</v>
      </c>
      <c r="H537" s="203">
        <v>0</v>
      </c>
      <c r="I537" s="205">
        <v>0</v>
      </c>
      <c r="J537" s="205">
        <v>0</v>
      </c>
      <c r="K537" s="205">
        <v>0</v>
      </c>
      <c r="L537" s="206">
        <v>0</v>
      </c>
    </row>
    <row r="538" spans="1:12" ht="14.25" customHeight="1">
      <c r="A538" s="179"/>
      <c r="B538" s="148"/>
      <c r="C538" s="149"/>
      <c r="D538" s="150"/>
      <c r="E538" s="151"/>
      <c r="F538" s="147"/>
      <c r="G538" s="199"/>
      <c r="H538" s="199"/>
      <c r="I538" s="201"/>
      <c r="J538" s="201"/>
      <c r="K538" s="201"/>
      <c r="L538" s="202"/>
    </row>
    <row r="539" spans="1:12" ht="14.25" customHeight="1">
      <c r="A539" s="178">
        <v>0</v>
      </c>
      <c r="B539" s="162">
        <v>0</v>
      </c>
      <c r="C539" s="155">
        <v>0</v>
      </c>
      <c r="D539" s="156">
        <v>0</v>
      </c>
      <c r="E539" s="157">
        <v>0</v>
      </c>
      <c r="F539" s="158">
        <v>0</v>
      </c>
      <c r="G539" s="203">
        <v>0</v>
      </c>
      <c r="H539" s="203">
        <v>0</v>
      </c>
      <c r="I539" s="205">
        <v>0</v>
      </c>
      <c r="J539" s="205">
        <v>0</v>
      </c>
      <c r="K539" s="205">
        <v>0</v>
      </c>
      <c r="L539" s="206">
        <v>0</v>
      </c>
    </row>
    <row r="540" spans="1:12" ht="14.25" customHeight="1">
      <c r="A540" s="147"/>
      <c r="B540" s="148"/>
      <c r="C540" s="149"/>
      <c r="D540" s="150"/>
      <c r="E540" s="151"/>
      <c r="F540" s="147"/>
      <c r="G540" s="199"/>
      <c r="H540" s="199"/>
      <c r="I540" s="201"/>
      <c r="J540" s="201"/>
      <c r="K540" s="201"/>
      <c r="L540" s="202"/>
    </row>
    <row r="541" spans="1:12" ht="14.25" customHeight="1">
      <c r="A541" s="158">
        <v>0</v>
      </c>
      <c r="B541" s="162">
        <v>0</v>
      </c>
      <c r="C541" s="155">
        <v>0</v>
      </c>
      <c r="D541" s="156">
        <v>0</v>
      </c>
      <c r="E541" s="157">
        <v>0</v>
      </c>
      <c r="F541" s="158">
        <v>0</v>
      </c>
      <c r="G541" s="203">
        <v>0</v>
      </c>
      <c r="H541" s="203">
        <v>0</v>
      </c>
      <c r="I541" s="205">
        <v>0</v>
      </c>
      <c r="J541" s="205">
        <v>0</v>
      </c>
      <c r="K541" s="205">
        <v>0</v>
      </c>
      <c r="L541" s="206">
        <v>0</v>
      </c>
    </row>
    <row r="542" spans="1:12" ht="14.25" customHeight="1">
      <c r="A542" s="147"/>
      <c r="B542" s="148"/>
      <c r="C542" s="149"/>
      <c r="D542" s="150"/>
      <c r="E542" s="151"/>
      <c r="F542" s="147"/>
      <c r="G542" s="199"/>
      <c r="H542" s="199"/>
      <c r="I542" s="201"/>
      <c r="J542" s="201"/>
      <c r="K542" s="201"/>
      <c r="L542" s="202"/>
    </row>
    <row r="543" spans="1:12" ht="14.25" customHeight="1">
      <c r="A543" s="158">
        <v>0</v>
      </c>
      <c r="B543" s="162">
        <v>0</v>
      </c>
      <c r="C543" s="155">
        <v>0</v>
      </c>
      <c r="D543" s="156">
        <v>0</v>
      </c>
      <c r="E543" s="157">
        <v>0</v>
      </c>
      <c r="F543" s="158">
        <v>0</v>
      </c>
      <c r="G543" s="203">
        <v>0</v>
      </c>
      <c r="H543" s="203">
        <v>0</v>
      </c>
      <c r="I543" s="205">
        <v>0</v>
      </c>
      <c r="J543" s="205">
        <v>0</v>
      </c>
      <c r="K543" s="205">
        <v>0</v>
      </c>
      <c r="L543" s="206">
        <v>0</v>
      </c>
    </row>
    <row r="544" spans="1:12" ht="14.25" customHeight="1">
      <c r="A544" s="147"/>
      <c r="B544" s="148"/>
      <c r="C544" s="149"/>
      <c r="D544" s="150"/>
      <c r="E544" s="151"/>
      <c r="F544" s="147"/>
      <c r="G544" s="199"/>
      <c r="H544" s="199"/>
      <c r="I544" s="201"/>
      <c r="J544" s="201"/>
      <c r="K544" s="201"/>
      <c r="L544" s="202"/>
    </row>
    <row r="545" spans="1:12" ht="14.25" customHeight="1">
      <c r="A545" s="158">
        <v>0</v>
      </c>
      <c r="B545" s="162" t="s">
        <v>45</v>
      </c>
      <c r="C545" s="155">
        <v>0</v>
      </c>
      <c r="D545" s="156">
        <v>0</v>
      </c>
      <c r="E545" s="157">
        <v>0</v>
      </c>
      <c r="F545" s="158">
        <v>0</v>
      </c>
      <c r="G545" s="203">
        <v>0</v>
      </c>
      <c r="H545" s="203">
        <f>SUM(H514:H543)</f>
        <v>1215460</v>
      </c>
      <c r="I545" s="205">
        <v>0</v>
      </c>
      <c r="J545" s="205">
        <v>0</v>
      </c>
      <c r="K545" s="205">
        <v>0</v>
      </c>
      <c r="L545" s="206">
        <v>0</v>
      </c>
    </row>
    <row r="546" spans="1:12" ht="14.25" customHeight="1">
      <c r="A546" s="147"/>
      <c r="B546" s="148"/>
      <c r="C546" s="149"/>
      <c r="D546" s="150"/>
      <c r="E546" s="151"/>
      <c r="F546" s="147"/>
      <c r="G546" s="152"/>
      <c r="H546" s="152"/>
      <c r="I546" s="153"/>
      <c r="J546" s="153"/>
      <c r="K546" s="153"/>
      <c r="L546" s="154"/>
    </row>
    <row r="547" spans="1:12" ht="14.25" customHeight="1">
      <c r="A547" s="158">
        <v>1</v>
      </c>
      <c r="B547" s="162">
        <v>0</v>
      </c>
      <c r="C547" s="155">
        <v>0</v>
      </c>
      <c r="D547" s="156">
        <v>0</v>
      </c>
      <c r="E547" s="157">
        <v>0</v>
      </c>
      <c r="F547" s="158">
        <v>0</v>
      </c>
      <c r="G547" s="159">
        <v>0</v>
      </c>
      <c r="H547" s="159">
        <v>0</v>
      </c>
      <c r="I547" s="160">
        <v>0</v>
      </c>
      <c r="J547" s="160">
        <v>0</v>
      </c>
      <c r="K547" s="160">
        <v>0</v>
      </c>
      <c r="L547" s="161">
        <v>0</v>
      </c>
    </row>
    <row r="548" spans="1:12" ht="14.25" customHeight="1">
      <c r="A548" s="147"/>
      <c r="B548" s="148"/>
      <c r="C548" s="149"/>
      <c r="D548" s="150"/>
      <c r="E548" s="151"/>
      <c r="F548" s="147"/>
      <c r="G548" s="152"/>
      <c r="H548" s="152"/>
      <c r="I548" s="153"/>
      <c r="J548" s="153"/>
      <c r="K548" s="153"/>
      <c r="L548" s="154"/>
    </row>
    <row r="549" spans="1:12" ht="14.25" customHeight="1">
      <c r="A549" s="158">
        <v>0</v>
      </c>
      <c r="B549" s="162">
        <v>0</v>
      </c>
      <c r="C549" s="155">
        <v>0</v>
      </c>
      <c r="D549" s="156">
        <v>0</v>
      </c>
      <c r="E549" s="157">
        <v>0</v>
      </c>
      <c r="F549" s="158">
        <v>0</v>
      </c>
      <c r="G549" s="159">
        <v>0</v>
      </c>
      <c r="H549" s="159">
        <v>0</v>
      </c>
      <c r="I549" s="160">
        <v>0</v>
      </c>
      <c r="J549" s="160">
        <v>0</v>
      </c>
      <c r="K549" s="160">
        <v>0</v>
      </c>
      <c r="L549" s="161">
        <v>0</v>
      </c>
    </row>
    <row r="550" spans="1:12" ht="14.25" customHeight="1">
      <c r="A550" s="147"/>
      <c r="B550" s="148"/>
      <c r="C550" s="149"/>
      <c r="D550" s="150"/>
      <c r="E550" s="151"/>
      <c r="F550" s="147"/>
      <c r="G550" s="152"/>
      <c r="H550" s="152"/>
      <c r="I550" s="153"/>
      <c r="J550" s="153"/>
      <c r="K550" s="153"/>
      <c r="L550" s="154"/>
    </row>
    <row r="551" spans="1:12" ht="14.25" customHeight="1">
      <c r="A551" s="158">
        <v>0</v>
      </c>
      <c r="B551" s="162">
        <v>0</v>
      </c>
      <c r="C551" s="155">
        <v>0</v>
      </c>
      <c r="D551" s="156">
        <v>0</v>
      </c>
      <c r="E551" s="157">
        <v>0</v>
      </c>
      <c r="F551" s="158">
        <v>0</v>
      </c>
      <c r="G551" s="159">
        <v>0</v>
      </c>
      <c r="H551" s="159">
        <v>0</v>
      </c>
      <c r="I551" s="160">
        <v>0</v>
      </c>
      <c r="J551" s="160">
        <v>0</v>
      </c>
      <c r="K551" s="160">
        <v>0</v>
      </c>
      <c r="L551" s="161">
        <v>0</v>
      </c>
    </row>
    <row r="552" spans="1:12" ht="14.25" customHeight="1">
      <c r="A552" s="147"/>
      <c r="B552" s="148"/>
      <c r="C552" s="149"/>
      <c r="D552" s="150"/>
      <c r="E552" s="151"/>
      <c r="F552" s="147"/>
      <c r="G552" s="152"/>
      <c r="H552" s="152"/>
      <c r="I552" s="153"/>
      <c r="J552" s="153"/>
      <c r="K552" s="153"/>
      <c r="L552" s="154"/>
    </row>
    <row r="553" spans="1:12" ht="14.25" customHeight="1">
      <c r="A553" s="158">
        <v>0</v>
      </c>
      <c r="B553" s="162">
        <v>0</v>
      </c>
      <c r="C553" s="155">
        <v>0</v>
      </c>
      <c r="D553" s="156">
        <v>0</v>
      </c>
      <c r="E553" s="157">
        <v>0</v>
      </c>
      <c r="F553" s="158">
        <v>0</v>
      </c>
      <c r="G553" s="159">
        <v>0</v>
      </c>
      <c r="H553" s="159">
        <v>0</v>
      </c>
      <c r="I553" s="160">
        <v>0</v>
      </c>
      <c r="J553" s="160">
        <v>0</v>
      </c>
      <c r="K553" s="160">
        <v>0</v>
      </c>
      <c r="L553" s="161">
        <v>0</v>
      </c>
    </row>
    <row r="554" spans="1:12" ht="14.25" customHeight="1">
      <c r="A554" s="147"/>
      <c r="B554" s="148"/>
      <c r="C554" s="149"/>
      <c r="D554" s="150"/>
      <c r="E554" s="151"/>
      <c r="F554" s="147"/>
      <c r="G554" s="152"/>
      <c r="H554" s="152"/>
      <c r="I554" s="153"/>
      <c r="J554" s="153"/>
      <c r="K554" s="153"/>
      <c r="L554" s="154"/>
    </row>
    <row r="555" spans="1:12" ht="14.25" customHeight="1">
      <c r="A555" s="158">
        <v>0</v>
      </c>
      <c r="B555" s="162">
        <v>0</v>
      </c>
      <c r="C555" s="155">
        <v>0</v>
      </c>
      <c r="D555" s="156">
        <v>0</v>
      </c>
      <c r="E555" s="157">
        <v>0</v>
      </c>
      <c r="F555" s="158">
        <v>0</v>
      </c>
      <c r="G555" s="159">
        <v>0</v>
      </c>
      <c r="H555" s="159">
        <v>0</v>
      </c>
      <c r="I555" s="160">
        <v>0</v>
      </c>
      <c r="J555" s="160">
        <v>0</v>
      </c>
      <c r="K555" s="160">
        <v>0</v>
      </c>
      <c r="L555" s="161">
        <v>0</v>
      </c>
    </row>
    <row r="556" spans="1:12" ht="14.25" customHeight="1">
      <c r="A556" s="147"/>
      <c r="B556" s="148"/>
      <c r="C556" s="149"/>
      <c r="D556" s="150"/>
      <c r="E556" s="151"/>
      <c r="F556" s="147"/>
      <c r="G556" s="152"/>
      <c r="H556" s="152"/>
      <c r="I556" s="153"/>
      <c r="J556" s="153"/>
      <c r="K556" s="153"/>
      <c r="L556" s="154"/>
    </row>
    <row r="557" spans="1:12" ht="14.25" customHeight="1">
      <c r="A557" s="158">
        <v>0</v>
      </c>
      <c r="B557" s="162">
        <v>0</v>
      </c>
      <c r="C557" s="155">
        <v>0</v>
      </c>
      <c r="D557" s="156">
        <v>0</v>
      </c>
      <c r="E557" s="157">
        <v>0</v>
      </c>
      <c r="F557" s="158">
        <v>0</v>
      </c>
      <c r="G557" s="159">
        <v>0</v>
      </c>
      <c r="H557" s="159">
        <v>0</v>
      </c>
      <c r="I557" s="160">
        <v>0</v>
      </c>
      <c r="J557" s="160">
        <v>0</v>
      </c>
      <c r="K557" s="160">
        <v>0</v>
      </c>
      <c r="L557" s="161">
        <v>0</v>
      </c>
    </row>
    <row r="558" spans="1:12" ht="14.25" customHeight="1">
      <c r="A558" s="147"/>
      <c r="B558" s="148"/>
      <c r="C558" s="149"/>
      <c r="D558" s="150"/>
      <c r="E558" s="151"/>
      <c r="F558" s="147"/>
      <c r="G558" s="152"/>
      <c r="H558" s="152"/>
      <c r="I558" s="153"/>
      <c r="J558" s="153"/>
      <c r="K558" s="153"/>
      <c r="L558" s="154"/>
    </row>
    <row r="559" spans="1:12" ht="14.25" customHeight="1">
      <c r="A559" s="158">
        <v>0</v>
      </c>
      <c r="B559" s="162">
        <v>0</v>
      </c>
      <c r="C559" s="155">
        <v>0</v>
      </c>
      <c r="D559" s="156">
        <v>0</v>
      </c>
      <c r="E559" s="157">
        <v>0</v>
      </c>
      <c r="F559" s="158">
        <v>0</v>
      </c>
      <c r="G559" s="159">
        <v>0</v>
      </c>
      <c r="H559" s="159">
        <v>0</v>
      </c>
      <c r="I559" s="160">
        <v>0</v>
      </c>
      <c r="J559" s="160">
        <v>0</v>
      </c>
      <c r="K559" s="160">
        <v>0</v>
      </c>
      <c r="L559" s="161">
        <v>0</v>
      </c>
    </row>
    <row r="560" spans="1:12" ht="14.25" customHeight="1">
      <c r="A560" s="147"/>
      <c r="B560" s="148"/>
      <c r="C560" s="149"/>
      <c r="D560" s="150"/>
      <c r="E560" s="151"/>
      <c r="F560" s="147"/>
      <c r="G560" s="152"/>
      <c r="H560" s="152"/>
      <c r="I560" s="153"/>
      <c r="J560" s="153"/>
      <c r="K560" s="153"/>
      <c r="L560" s="154"/>
    </row>
    <row r="561" spans="1:12" ht="14.25" customHeight="1">
      <c r="A561" s="158">
        <v>0</v>
      </c>
      <c r="B561" s="162">
        <v>0</v>
      </c>
      <c r="C561" s="155">
        <v>0</v>
      </c>
      <c r="D561" s="156">
        <v>0</v>
      </c>
      <c r="E561" s="157">
        <v>0</v>
      </c>
      <c r="F561" s="158">
        <v>0</v>
      </c>
      <c r="G561" s="159">
        <v>0</v>
      </c>
      <c r="H561" s="159">
        <v>0</v>
      </c>
      <c r="I561" s="160">
        <v>0</v>
      </c>
      <c r="J561" s="160">
        <v>0</v>
      </c>
      <c r="K561" s="160">
        <v>0</v>
      </c>
      <c r="L561" s="161">
        <v>0</v>
      </c>
    </row>
    <row r="562" spans="1:12" ht="14.25" customHeight="1">
      <c r="A562" s="147"/>
      <c r="B562" s="148"/>
      <c r="C562" s="149"/>
      <c r="D562" s="150"/>
      <c r="E562" s="151"/>
      <c r="F562" s="147"/>
      <c r="G562" s="152"/>
      <c r="H562" s="152"/>
      <c r="I562" s="153"/>
      <c r="J562" s="153"/>
      <c r="K562" s="153"/>
      <c r="L562" s="154"/>
    </row>
    <row r="563" spans="1:12" ht="14.25" customHeight="1">
      <c r="A563" s="158">
        <v>0</v>
      </c>
      <c r="B563" s="162">
        <v>0</v>
      </c>
      <c r="C563" s="155">
        <v>0</v>
      </c>
      <c r="D563" s="156">
        <v>0</v>
      </c>
      <c r="E563" s="157">
        <v>0</v>
      </c>
      <c r="F563" s="158">
        <v>0</v>
      </c>
      <c r="G563" s="159">
        <v>0</v>
      </c>
      <c r="H563" s="159">
        <v>0</v>
      </c>
      <c r="I563" s="160">
        <v>0</v>
      </c>
      <c r="J563" s="160">
        <v>0</v>
      </c>
      <c r="K563" s="160">
        <v>0</v>
      </c>
      <c r="L563" s="161">
        <v>0</v>
      </c>
    </row>
    <row r="564" spans="1:12" ht="14.25" customHeight="1">
      <c r="A564" s="147"/>
      <c r="B564" s="148"/>
      <c r="C564" s="149"/>
      <c r="D564" s="150"/>
      <c r="E564" s="151"/>
      <c r="F564" s="147"/>
      <c r="G564" s="152"/>
      <c r="H564" s="152"/>
      <c r="I564" s="153"/>
      <c r="J564" s="153"/>
      <c r="K564" s="153"/>
      <c r="L564" s="154"/>
    </row>
    <row r="565" spans="1:12" ht="14.25" customHeight="1">
      <c r="A565" s="158">
        <v>0</v>
      </c>
      <c r="B565" s="162">
        <v>0</v>
      </c>
      <c r="C565" s="155">
        <v>0</v>
      </c>
      <c r="D565" s="156">
        <v>0</v>
      </c>
      <c r="E565" s="157">
        <v>0</v>
      </c>
      <c r="F565" s="158">
        <v>0</v>
      </c>
      <c r="G565" s="159">
        <v>0</v>
      </c>
      <c r="H565" s="159">
        <v>0</v>
      </c>
      <c r="I565" s="160">
        <v>0</v>
      </c>
      <c r="J565" s="160">
        <v>0</v>
      </c>
      <c r="K565" s="160">
        <v>0</v>
      </c>
      <c r="L565" s="161">
        <v>0</v>
      </c>
    </row>
    <row r="566" spans="1:12" ht="14.25" customHeight="1">
      <c r="A566" s="147"/>
      <c r="B566" s="148"/>
      <c r="C566" s="149"/>
      <c r="D566" s="150"/>
      <c r="E566" s="151"/>
      <c r="F566" s="147"/>
      <c r="G566" s="152"/>
      <c r="H566" s="152"/>
      <c r="I566" s="153"/>
      <c r="J566" s="153"/>
      <c r="K566" s="153"/>
      <c r="L566" s="154"/>
    </row>
    <row r="567" spans="1:12" ht="14.25" customHeight="1">
      <c r="A567" s="158">
        <v>0</v>
      </c>
      <c r="B567" s="162">
        <v>0</v>
      </c>
      <c r="C567" s="155">
        <v>0</v>
      </c>
      <c r="D567" s="156">
        <v>0</v>
      </c>
      <c r="E567" s="157">
        <v>0</v>
      </c>
      <c r="F567" s="158">
        <v>0</v>
      </c>
      <c r="G567" s="159">
        <v>0</v>
      </c>
      <c r="H567" s="159">
        <v>0</v>
      </c>
      <c r="I567" s="160">
        <v>0</v>
      </c>
      <c r="J567" s="160">
        <v>0</v>
      </c>
      <c r="K567" s="160">
        <v>0</v>
      </c>
      <c r="L567" s="161">
        <v>0</v>
      </c>
    </row>
    <row r="568" spans="1:12" ht="14.25" customHeight="1">
      <c r="A568" s="147"/>
      <c r="B568" s="148"/>
      <c r="C568" s="149"/>
      <c r="D568" s="150"/>
      <c r="E568" s="151"/>
      <c r="F568" s="147"/>
      <c r="G568" s="152"/>
      <c r="H568" s="152"/>
      <c r="I568" s="153"/>
      <c r="J568" s="153"/>
      <c r="K568" s="153"/>
      <c r="L568" s="154"/>
    </row>
    <row r="569" spans="1:12" ht="14.25" customHeight="1">
      <c r="A569" s="158">
        <v>0</v>
      </c>
      <c r="B569" s="162">
        <v>0</v>
      </c>
      <c r="C569" s="155">
        <v>0</v>
      </c>
      <c r="D569" s="156">
        <v>0</v>
      </c>
      <c r="E569" s="157">
        <v>0</v>
      </c>
      <c r="F569" s="158">
        <v>0</v>
      </c>
      <c r="G569" s="159">
        <v>0</v>
      </c>
      <c r="H569" s="159">
        <v>0</v>
      </c>
      <c r="I569" s="160">
        <v>0</v>
      </c>
      <c r="J569" s="160">
        <v>0</v>
      </c>
      <c r="K569" s="160">
        <v>0</v>
      </c>
      <c r="L569" s="161">
        <v>0</v>
      </c>
    </row>
    <row r="570" spans="1:12" ht="14.25" customHeight="1">
      <c r="A570" s="147"/>
      <c r="B570" s="148"/>
      <c r="C570" s="149"/>
      <c r="D570" s="150"/>
      <c r="E570" s="151"/>
      <c r="F570" s="147"/>
      <c r="G570" s="152"/>
      <c r="H570" s="152"/>
      <c r="I570" s="153"/>
      <c r="J570" s="153"/>
      <c r="K570" s="153"/>
      <c r="L570" s="154"/>
    </row>
    <row r="571" spans="1:12" ht="14.25" customHeight="1">
      <c r="A571" s="158">
        <v>0</v>
      </c>
      <c r="B571" s="162">
        <v>0</v>
      </c>
      <c r="C571" s="155">
        <v>0</v>
      </c>
      <c r="D571" s="156">
        <v>0</v>
      </c>
      <c r="E571" s="157">
        <v>0</v>
      </c>
      <c r="F571" s="158">
        <v>0</v>
      </c>
      <c r="G571" s="159">
        <v>0</v>
      </c>
      <c r="H571" s="159">
        <v>0</v>
      </c>
      <c r="I571" s="160">
        <v>0</v>
      </c>
      <c r="J571" s="160">
        <v>0</v>
      </c>
      <c r="K571" s="160">
        <v>0</v>
      </c>
      <c r="L571" s="161">
        <v>0</v>
      </c>
    </row>
    <row r="572" spans="1:12" ht="14.25" customHeight="1">
      <c r="A572" s="147"/>
      <c r="B572" s="148"/>
      <c r="C572" s="149"/>
      <c r="D572" s="150"/>
      <c r="E572" s="151"/>
      <c r="F572" s="147"/>
      <c r="G572" s="152"/>
      <c r="H572" s="152"/>
      <c r="I572" s="153"/>
      <c r="J572" s="153"/>
      <c r="K572" s="153"/>
      <c r="L572" s="154"/>
    </row>
    <row r="573" spans="1:12" ht="14.25" customHeight="1">
      <c r="A573" s="158">
        <v>0</v>
      </c>
      <c r="B573" s="162">
        <v>0</v>
      </c>
      <c r="C573" s="155">
        <v>0</v>
      </c>
      <c r="D573" s="156">
        <v>0</v>
      </c>
      <c r="E573" s="157">
        <v>0</v>
      </c>
      <c r="F573" s="158">
        <v>0</v>
      </c>
      <c r="G573" s="159">
        <v>0</v>
      </c>
      <c r="H573" s="159">
        <v>0</v>
      </c>
      <c r="I573" s="160">
        <v>0</v>
      </c>
      <c r="J573" s="160">
        <v>0</v>
      </c>
      <c r="K573" s="160">
        <v>0</v>
      </c>
      <c r="L573" s="161">
        <v>0</v>
      </c>
    </row>
    <row r="574" spans="1:12" ht="14.25" customHeight="1">
      <c r="A574" s="147"/>
      <c r="B574" s="148"/>
      <c r="C574" s="149"/>
      <c r="D574" s="150"/>
      <c r="E574" s="151"/>
      <c r="F574" s="147"/>
      <c r="G574" s="152"/>
      <c r="H574" s="152"/>
      <c r="I574" s="153"/>
      <c r="J574" s="153"/>
      <c r="K574" s="153"/>
      <c r="L574" s="154"/>
    </row>
    <row r="575" spans="1:12" ht="14.25" customHeight="1">
      <c r="A575" s="158">
        <v>0</v>
      </c>
      <c r="B575" s="162">
        <v>0</v>
      </c>
      <c r="C575" s="155">
        <v>0</v>
      </c>
      <c r="D575" s="156">
        <v>0</v>
      </c>
      <c r="E575" s="157">
        <v>0</v>
      </c>
      <c r="F575" s="158">
        <v>0</v>
      </c>
      <c r="G575" s="159">
        <v>0</v>
      </c>
      <c r="H575" s="159">
        <v>0</v>
      </c>
      <c r="I575" s="160">
        <v>0</v>
      </c>
      <c r="J575" s="160">
        <v>0</v>
      </c>
      <c r="K575" s="160">
        <v>0</v>
      </c>
      <c r="L575" s="161">
        <v>0</v>
      </c>
    </row>
    <row r="576" spans="1:12" ht="14.25" customHeight="1">
      <c r="A576" s="147"/>
      <c r="B576" s="148"/>
      <c r="C576" s="149"/>
      <c r="D576" s="150"/>
      <c r="E576" s="151"/>
      <c r="F576" s="147"/>
      <c r="G576" s="152"/>
      <c r="H576" s="152"/>
      <c r="I576" s="153"/>
      <c r="J576" s="153"/>
      <c r="K576" s="153"/>
      <c r="L576" s="154"/>
    </row>
    <row r="577" spans="1:12" ht="14.25" customHeight="1">
      <c r="A577" s="158">
        <v>16</v>
      </c>
      <c r="B577" s="162">
        <v>0</v>
      </c>
      <c r="C577" s="155">
        <v>0</v>
      </c>
      <c r="D577" s="156">
        <v>0</v>
      </c>
      <c r="E577" s="157">
        <v>0</v>
      </c>
      <c r="F577" s="158">
        <v>0</v>
      </c>
      <c r="G577" s="159">
        <v>0</v>
      </c>
      <c r="H577" s="159">
        <v>0</v>
      </c>
      <c r="I577" s="160">
        <v>0</v>
      </c>
      <c r="J577" s="160">
        <v>0</v>
      </c>
      <c r="K577" s="160">
        <v>0</v>
      </c>
      <c r="L577" s="161">
        <v>0</v>
      </c>
    </row>
    <row r="578" spans="1:12" ht="14.25" customHeight="1">
      <c r="A578" s="147"/>
      <c r="B578" s="148"/>
      <c r="C578" s="149"/>
      <c r="D578" s="150"/>
      <c r="E578" s="151"/>
      <c r="F578" s="147"/>
      <c r="G578" s="152"/>
      <c r="H578" s="152"/>
      <c r="I578" s="153"/>
      <c r="J578" s="153"/>
      <c r="K578" s="153"/>
      <c r="L578" s="154"/>
    </row>
    <row r="579" spans="1:12" ht="14.25" customHeight="1">
      <c r="A579" s="158">
        <v>17</v>
      </c>
      <c r="B579" s="162">
        <v>0</v>
      </c>
      <c r="C579" s="155">
        <v>0</v>
      </c>
      <c r="D579" s="156">
        <v>0</v>
      </c>
      <c r="E579" s="157">
        <v>0</v>
      </c>
      <c r="F579" s="158">
        <v>0</v>
      </c>
      <c r="G579" s="159">
        <v>0</v>
      </c>
      <c r="H579" s="159">
        <v>0</v>
      </c>
      <c r="I579" s="160">
        <v>0</v>
      </c>
      <c r="J579" s="160">
        <v>0</v>
      </c>
      <c r="K579" s="160">
        <v>0</v>
      </c>
      <c r="L579" s="161">
        <v>0</v>
      </c>
    </row>
    <row r="580" spans="1:12" ht="14.25" customHeight="1">
      <c r="A580" s="147"/>
      <c r="B580" s="148"/>
      <c r="C580" s="149"/>
      <c r="D580" s="150"/>
      <c r="E580" s="151"/>
      <c r="F580" s="147"/>
      <c r="G580" s="152"/>
      <c r="H580" s="152"/>
      <c r="I580" s="153"/>
      <c r="J580" s="153"/>
      <c r="K580" s="153"/>
      <c r="L580" s="154"/>
    </row>
    <row r="581" spans="1:12" ht="14.25" customHeight="1">
      <c r="A581" s="158">
        <v>1</v>
      </c>
      <c r="B581" s="162">
        <v>0</v>
      </c>
      <c r="C581" s="155">
        <v>0</v>
      </c>
      <c r="D581" s="156">
        <v>0</v>
      </c>
      <c r="E581" s="157">
        <v>0</v>
      </c>
      <c r="F581" s="158">
        <v>0</v>
      </c>
      <c r="G581" s="159">
        <v>0</v>
      </c>
      <c r="H581" s="159">
        <v>0</v>
      </c>
      <c r="I581" s="160">
        <v>0</v>
      </c>
      <c r="J581" s="160">
        <v>0</v>
      </c>
      <c r="K581" s="160">
        <v>0</v>
      </c>
      <c r="L581" s="161">
        <v>0</v>
      </c>
    </row>
    <row r="582" spans="1:12" ht="14.25" customHeight="1">
      <c r="A582" s="147"/>
      <c r="B582" s="148"/>
      <c r="C582" s="149"/>
      <c r="D582" s="150"/>
      <c r="E582" s="151"/>
      <c r="F582" s="147"/>
      <c r="G582" s="152"/>
      <c r="H582" s="152"/>
      <c r="I582" s="153"/>
      <c r="J582" s="153"/>
      <c r="K582" s="153"/>
      <c r="L582" s="154"/>
    </row>
    <row r="583" spans="1:12" ht="14.25" customHeight="1">
      <c r="A583" s="158">
        <v>0</v>
      </c>
      <c r="B583" s="162">
        <v>0</v>
      </c>
      <c r="C583" s="155">
        <v>0</v>
      </c>
      <c r="D583" s="156">
        <v>0</v>
      </c>
      <c r="E583" s="157">
        <v>0</v>
      </c>
      <c r="F583" s="158">
        <v>0</v>
      </c>
      <c r="G583" s="159">
        <v>0</v>
      </c>
      <c r="H583" s="159">
        <v>0</v>
      </c>
      <c r="I583" s="160">
        <v>0</v>
      </c>
      <c r="J583" s="160">
        <v>0</v>
      </c>
      <c r="K583" s="160">
        <v>0</v>
      </c>
      <c r="L583" s="161">
        <v>0</v>
      </c>
    </row>
    <row r="584" spans="1:12" ht="14.25" customHeight="1">
      <c r="A584" s="147"/>
      <c r="B584" s="148"/>
      <c r="C584" s="149"/>
      <c r="D584" s="150"/>
      <c r="E584" s="151"/>
      <c r="F584" s="147"/>
      <c r="G584" s="152"/>
      <c r="H584" s="152"/>
      <c r="I584" s="153"/>
      <c r="J584" s="153"/>
      <c r="K584" s="153"/>
      <c r="L584" s="154"/>
    </row>
    <row r="585" spans="1:12" ht="14.25" customHeight="1">
      <c r="A585" s="158">
        <v>0</v>
      </c>
      <c r="B585" s="162">
        <v>0</v>
      </c>
      <c r="C585" s="155">
        <v>0</v>
      </c>
      <c r="D585" s="156">
        <v>0</v>
      </c>
      <c r="E585" s="157">
        <v>0</v>
      </c>
      <c r="F585" s="158">
        <v>0</v>
      </c>
      <c r="G585" s="159">
        <v>0</v>
      </c>
      <c r="H585" s="159">
        <v>0</v>
      </c>
      <c r="I585" s="160">
        <v>0</v>
      </c>
      <c r="J585" s="160">
        <v>0</v>
      </c>
      <c r="K585" s="160">
        <v>0</v>
      </c>
      <c r="L585" s="161">
        <v>0</v>
      </c>
    </row>
    <row r="586" spans="1:12" ht="14.25" customHeight="1">
      <c r="A586" s="147"/>
      <c r="B586" s="148"/>
      <c r="C586" s="149"/>
      <c r="D586" s="150"/>
      <c r="E586" s="151"/>
      <c r="F586" s="147"/>
      <c r="G586" s="152"/>
      <c r="H586" s="152"/>
      <c r="I586" s="153"/>
      <c r="J586" s="153"/>
      <c r="K586" s="153"/>
      <c r="L586" s="154"/>
    </row>
    <row r="587" spans="1:12" ht="14.25" customHeight="1">
      <c r="A587" s="158">
        <v>0</v>
      </c>
      <c r="B587" s="162">
        <v>0</v>
      </c>
      <c r="C587" s="155">
        <v>0</v>
      </c>
      <c r="D587" s="156">
        <v>0</v>
      </c>
      <c r="E587" s="157">
        <v>0</v>
      </c>
      <c r="F587" s="158">
        <v>0</v>
      </c>
      <c r="G587" s="159">
        <v>0</v>
      </c>
      <c r="H587" s="159">
        <v>0</v>
      </c>
      <c r="I587" s="160">
        <v>0</v>
      </c>
      <c r="J587" s="160">
        <v>0</v>
      </c>
      <c r="K587" s="160">
        <v>0</v>
      </c>
      <c r="L587" s="161">
        <v>0</v>
      </c>
    </row>
    <row r="588" spans="1:12" ht="14.25" customHeight="1">
      <c r="A588" s="147"/>
      <c r="B588" s="148"/>
      <c r="C588" s="149"/>
      <c r="D588" s="150"/>
      <c r="E588" s="151"/>
      <c r="F588" s="147"/>
      <c r="G588" s="152"/>
      <c r="H588" s="152"/>
      <c r="I588" s="153"/>
      <c r="J588" s="153"/>
      <c r="K588" s="153"/>
      <c r="L588" s="154"/>
    </row>
    <row r="589" spans="1:12" ht="14.25" customHeight="1">
      <c r="A589" s="158">
        <v>0</v>
      </c>
      <c r="B589" s="162">
        <v>0</v>
      </c>
      <c r="C589" s="155">
        <v>0</v>
      </c>
      <c r="D589" s="156">
        <v>0</v>
      </c>
      <c r="E589" s="157">
        <v>0</v>
      </c>
      <c r="F589" s="158">
        <v>0</v>
      </c>
      <c r="G589" s="159">
        <v>0</v>
      </c>
      <c r="H589" s="159">
        <v>0</v>
      </c>
      <c r="I589" s="160">
        <v>0</v>
      </c>
      <c r="J589" s="160">
        <v>0</v>
      </c>
      <c r="K589" s="160">
        <v>0</v>
      </c>
      <c r="L589" s="161">
        <v>0</v>
      </c>
    </row>
    <row r="590" spans="1:12" ht="14.25" customHeight="1">
      <c r="A590" s="147"/>
      <c r="B590" s="148"/>
      <c r="C590" s="149"/>
      <c r="D590" s="150"/>
      <c r="E590" s="151"/>
      <c r="F590" s="147"/>
      <c r="G590" s="152"/>
      <c r="H590" s="152"/>
      <c r="I590" s="153"/>
      <c r="J590" s="153"/>
      <c r="K590" s="153"/>
      <c r="L590" s="154"/>
    </row>
    <row r="591" spans="1:12" ht="14.25" customHeight="1">
      <c r="A591" s="158">
        <v>0</v>
      </c>
      <c r="B591" s="162">
        <v>0</v>
      </c>
      <c r="C591" s="155">
        <v>0</v>
      </c>
      <c r="D591" s="156">
        <v>0</v>
      </c>
      <c r="E591" s="157">
        <v>0</v>
      </c>
      <c r="F591" s="158">
        <v>0</v>
      </c>
      <c r="G591" s="159">
        <v>0</v>
      </c>
      <c r="H591" s="159">
        <v>0</v>
      </c>
      <c r="I591" s="160">
        <v>0</v>
      </c>
      <c r="J591" s="160">
        <v>0</v>
      </c>
      <c r="K591" s="160">
        <v>0</v>
      </c>
      <c r="L591" s="161">
        <v>0</v>
      </c>
    </row>
    <row r="592" spans="1:12" ht="14.25" customHeight="1">
      <c r="A592" s="147"/>
      <c r="B592" s="148"/>
      <c r="C592" s="149"/>
      <c r="D592" s="150"/>
      <c r="E592" s="151"/>
      <c r="F592" s="147"/>
      <c r="G592" s="152"/>
      <c r="H592" s="152"/>
      <c r="I592" s="153"/>
      <c r="J592" s="153"/>
      <c r="K592" s="153"/>
      <c r="L592" s="154"/>
    </row>
    <row r="593" spans="1:12" ht="14.25" customHeight="1">
      <c r="A593" s="158">
        <v>0</v>
      </c>
      <c r="B593" s="162">
        <v>0</v>
      </c>
      <c r="C593" s="155">
        <v>0</v>
      </c>
      <c r="D593" s="156">
        <v>0</v>
      </c>
      <c r="E593" s="157">
        <v>0</v>
      </c>
      <c r="F593" s="158">
        <v>0</v>
      </c>
      <c r="G593" s="159">
        <v>0</v>
      </c>
      <c r="H593" s="159">
        <v>0</v>
      </c>
      <c r="I593" s="160">
        <v>0</v>
      </c>
      <c r="J593" s="160">
        <v>0</v>
      </c>
      <c r="K593" s="160">
        <v>0</v>
      </c>
      <c r="L593" s="161">
        <v>0</v>
      </c>
    </row>
    <row r="594" spans="1:12" ht="14.25" customHeight="1">
      <c r="A594" s="147"/>
      <c r="B594" s="148"/>
      <c r="C594" s="149"/>
      <c r="D594" s="150"/>
      <c r="E594" s="151"/>
      <c r="F594" s="147"/>
      <c r="G594" s="152"/>
      <c r="H594" s="152"/>
      <c r="I594" s="153"/>
      <c r="J594" s="153"/>
      <c r="K594" s="153"/>
      <c r="L594" s="154"/>
    </row>
    <row r="595" spans="1:12" ht="14.25" customHeight="1">
      <c r="A595" s="158">
        <v>0</v>
      </c>
      <c r="B595" s="162">
        <v>0</v>
      </c>
      <c r="C595" s="155">
        <v>0</v>
      </c>
      <c r="D595" s="156">
        <v>0</v>
      </c>
      <c r="E595" s="157">
        <v>0</v>
      </c>
      <c r="F595" s="158">
        <v>0</v>
      </c>
      <c r="G595" s="159">
        <v>0</v>
      </c>
      <c r="H595" s="159">
        <v>0</v>
      </c>
      <c r="I595" s="160">
        <v>0</v>
      </c>
      <c r="J595" s="160">
        <v>0</v>
      </c>
      <c r="K595" s="160">
        <v>0</v>
      </c>
      <c r="L595" s="161">
        <v>0</v>
      </c>
    </row>
    <row r="596" spans="1:12" ht="14.25" customHeight="1">
      <c r="A596" s="147"/>
      <c r="B596" s="148"/>
      <c r="C596" s="149"/>
      <c r="D596" s="150"/>
      <c r="E596" s="151"/>
      <c r="F596" s="147"/>
      <c r="G596" s="152"/>
      <c r="H596" s="152"/>
      <c r="I596" s="153"/>
      <c r="J596" s="153"/>
      <c r="K596" s="153"/>
      <c r="L596" s="154"/>
    </row>
    <row r="597" spans="1:12" ht="14.25" customHeight="1">
      <c r="A597" s="158">
        <v>0</v>
      </c>
      <c r="B597" s="162">
        <v>0</v>
      </c>
      <c r="C597" s="155">
        <v>0</v>
      </c>
      <c r="D597" s="156">
        <v>0</v>
      </c>
      <c r="E597" s="157">
        <v>0</v>
      </c>
      <c r="F597" s="158">
        <v>0</v>
      </c>
      <c r="G597" s="159">
        <v>0</v>
      </c>
      <c r="H597" s="159">
        <v>0</v>
      </c>
      <c r="I597" s="160">
        <v>0</v>
      </c>
      <c r="J597" s="160">
        <v>0</v>
      </c>
      <c r="K597" s="160">
        <v>0</v>
      </c>
      <c r="L597" s="161">
        <v>0</v>
      </c>
    </row>
    <row r="598" spans="1:12" ht="14.25" customHeight="1">
      <c r="A598" s="147"/>
      <c r="B598" s="148"/>
      <c r="C598" s="149"/>
      <c r="D598" s="150"/>
      <c r="E598" s="151"/>
      <c r="F598" s="147"/>
      <c r="G598" s="152"/>
      <c r="H598" s="152"/>
      <c r="I598" s="153"/>
      <c r="J598" s="153"/>
      <c r="K598" s="153"/>
      <c r="L598" s="154"/>
    </row>
    <row r="599" spans="1:12" ht="14.25" customHeight="1">
      <c r="A599" s="158">
        <v>0</v>
      </c>
      <c r="B599" s="162">
        <v>0</v>
      </c>
      <c r="C599" s="155">
        <v>0</v>
      </c>
      <c r="D599" s="156">
        <v>0</v>
      </c>
      <c r="E599" s="157">
        <v>0</v>
      </c>
      <c r="F599" s="158">
        <v>0</v>
      </c>
      <c r="G599" s="159">
        <v>0</v>
      </c>
      <c r="H599" s="159">
        <v>0</v>
      </c>
      <c r="I599" s="160">
        <v>0</v>
      </c>
      <c r="J599" s="160">
        <v>0</v>
      </c>
      <c r="K599" s="160">
        <v>0</v>
      </c>
      <c r="L599" s="161">
        <v>0</v>
      </c>
    </row>
    <row r="600" spans="1:12" ht="14.25" customHeight="1">
      <c r="A600" s="147"/>
      <c r="B600" s="148"/>
      <c r="C600" s="149"/>
      <c r="D600" s="150"/>
      <c r="E600" s="151"/>
      <c r="F600" s="147"/>
      <c r="G600" s="152"/>
      <c r="H600" s="152"/>
      <c r="I600" s="153"/>
      <c r="J600" s="153"/>
      <c r="K600" s="153"/>
      <c r="L600" s="154"/>
    </row>
    <row r="601" spans="1:12" ht="14.25" customHeight="1">
      <c r="A601" s="158">
        <v>0</v>
      </c>
      <c r="B601" s="162">
        <v>0</v>
      </c>
      <c r="C601" s="155">
        <v>0</v>
      </c>
      <c r="D601" s="156">
        <v>0</v>
      </c>
      <c r="E601" s="157">
        <v>0</v>
      </c>
      <c r="F601" s="158">
        <v>0</v>
      </c>
      <c r="G601" s="159">
        <v>0</v>
      </c>
      <c r="H601" s="159">
        <v>0</v>
      </c>
      <c r="I601" s="160">
        <v>0</v>
      </c>
      <c r="J601" s="160">
        <v>0</v>
      </c>
      <c r="K601" s="160">
        <v>0</v>
      </c>
      <c r="L601" s="161">
        <v>0</v>
      </c>
    </row>
    <row r="602" spans="1:12" ht="14.25" customHeight="1">
      <c r="A602" s="147"/>
      <c r="B602" s="148"/>
      <c r="C602" s="149"/>
      <c r="D602" s="150"/>
      <c r="E602" s="151"/>
      <c r="F602" s="147"/>
      <c r="G602" s="152"/>
      <c r="H602" s="152"/>
      <c r="I602" s="153"/>
      <c r="J602" s="153"/>
      <c r="K602" s="153"/>
      <c r="L602" s="154"/>
    </row>
    <row r="603" spans="1:12" ht="14.25" customHeight="1">
      <c r="A603" s="158">
        <v>0</v>
      </c>
      <c r="B603" s="162">
        <v>0</v>
      </c>
      <c r="C603" s="155">
        <v>0</v>
      </c>
      <c r="D603" s="156">
        <v>0</v>
      </c>
      <c r="E603" s="157">
        <v>0</v>
      </c>
      <c r="F603" s="158">
        <v>0</v>
      </c>
      <c r="G603" s="159">
        <v>0</v>
      </c>
      <c r="H603" s="159">
        <v>0</v>
      </c>
      <c r="I603" s="160">
        <v>0</v>
      </c>
      <c r="J603" s="160">
        <v>0</v>
      </c>
      <c r="K603" s="160">
        <v>0</v>
      </c>
      <c r="L603" s="161">
        <v>0</v>
      </c>
    </row>
    <row r="604" spans="1:12" ht="14.25" customHeight="1">
      <c r="A604" s="147"/>
      <c r="B604" s="148"/>
      <c r="C604" s="149"/>
      <c r="D604" s="150"/>
      <c r="E604" s="151"/>
      <c r="F604" s="147"/>
      <c r="G604" s="152"/>
      <c r="H604" s="152"/>
      <c r="I604" s="153"/>
      <c r="J604" s="153"/>
      <c r="K604" s="153"/>
      <c r="L604" s="154"/>
    </row>
    <row r="605" spans="1:12" ht="14.25" customHeight="1">
      <c r="A605" s="158">
        <v>0</v>
      </c>
      <c r="B605" s="162">
        <v>0</v>
      </c>
      <c r="C605" s="155">
        <v>0</v>
      </c>
      <c r="D605" s="156">
        <v>0</v>
      </c>
      <c r="E605" s="157">
        <v>0</v>
      </c>
      <c r="F605" s="158">
        <v>0</v>
      </c>
      <c r="G605" s="159">
        <v>0</v>
      </c>
      <c r="H605" s="159">
        <v>0</v>
      </c>
      <c r="I605" s="160">
        <v>0</v>
      </c>
      <c r="J605" s="160">
        <v>0</v>
      </c>
      <c r="K605" s="160">
        <v>0</v>
      </c>
      <c r="L605" s="161">
        <v>0</v>
      </c>
    </row>
    <row r="606" spans="1:12" ht="14.25" customHeight="1">
      <c r="A606" s="147"/>
      <c r="B606" s="148"/>
      <c r="C606" s="149"/>
      <c r="D606" s="150"/>
      <c r="E606" s="151"/>
      <c r="F606" s="147"/>
      <c r="G606" s="152"/>
      <c r="H606" s="152"/>
      <c r="I606" s="153"/>
      <c r="J606" s="153"/>
      <c r="K606" s="153"/>
      <c r="L606" s="154"/>
    </row>
    <row r="607" spans="1:12" ht="14.25" customHeight="1">
      <c r="A607" s="158">
        <v>0</v>
      </c>
      <c r="B607" s="162">
        <v>0</v>
      </c>
      <c r="C607" s="155">
        <v>0</v>
      </c>
      <c r="D607" s="156">
        <v>0</v>
      </c>
      <c r="E607" s="157">
        <v>0</v>
      </c>
      <c r="F607" s="158">
        <v>0</v>
      </c>
      <c r="G607" s="159">
        <v>0</v>
      </c>
      <c r="H607" s="159">
        <v>0</v>
      </c>
      <c r="I607" s="160">
        <v>0</v>
      </c>
      <c r="J607" s="160">
        <v>0</v>
      </c>
      <c r="K607" s="160">
        <v>0</v>
      </c>
      <c r="L607" s="161">
        <v>0</v>
      </c>
    </row>
    <row r="608" spans="1:12" ht="14.25" customHeight="1">
      <c r="A608" s="147"/>
      <c r="B608" s="148"/>
      <c r="C608" s="149"/>
      <c r="D608" s="150"/>
      <c r="E608" s="151"/>
      <c r="F608" s="147"/>
      <c r="G608" s="152"/>
      <c r="H608" s="152"/>
      <c r="I608" s="153"/>
      <c r="J608" s="153"/>
      <c r="K608" s="153"/>
      <c r="L608" s="154"/>
    </row>
    <row r="609" spans="1:12" ht="14.25" customHeight="1">
      <c r="A609" s="158">
        <v>0</v>
      </c>
      <c r="B609" s="162">
        <v>0</v>
      </c>
      <c r="C609" s="155">
        <v>0</v>
      </c>
      <c r="D609" s="156">
        <v>0</v>
      </c>
      <c r="E609" s="157">
        <v>0</v>
      </c>
      <c r="F609" s="158">
        <v>0</v>
      </c>
      <c r="G609" s="159">
        <v>0</v>
      </c>
      <c r="H609" s="159">
        <v>0</v>
      </c>
      <c r="I609" s="160">
        <v>0</v>
      </c>
      <c r="J609" s="160">
        <v>0</v>
      </c>
      <c r="K609" s="160">
        <v>0</v>
      </c>
      <c r="L609" s="161">
        <v>0</v>
      </c>
    </row>
    <row r="610" spans="1:12" ht="14.25" customHeight="1">
      <c r="A610" s="147"/>
      <c r="B610" s="148"/>
      <c r="C610" s="149"/>
      <c r="D610" s="150"/>
      <c r="E610" s="151"/>
      <c r="F610" s="147"/>
      <c r="G610" s="152"/>
      <c r="H610" s="152"/>
      <c r="I610" s="153"/>
      <c r="J610" s="153"/>
      <c r="K610" s="153"/>
      <c r="L610" s="154"/>
    </row>
    <row r="611" spans="1:12" ht="14.25" customHeight="1">
      <c r="A611" s="158">
        <v>16</v>
      </c>
      <c r="B611" s="162">
        <v>0</v>
      </c>
      <c r="C611" s="155">
        <v>0</v>
      </c>
      <c r="D611" s="156">
        <v>0</v>
      </c>
      <c r="E611" s="157">
        <v>0</v>
      </c>
      <c r="F611" s="158">
        <v>0</v>
      </c>
      <c r="G611" s="159">
        <v>0</v>
      </c>
      <c r="H611" s="159">
        <v>0</v>
      </c>
      <c r="I611" s="160">
        <v>0</v>
      </c>
      <c r="J611" s="160">
        <v>0</v>
      </c>
      <c r="K611" s="160">
        <v>0</v>
      </c>
      <c r="L611" s="161">
        <v>0</v>
      </c>
    </row>
    <row r="612" spans="1:12" ht="14.25" customHeight="1">
      <c r="A612" s="147"/>
      <c r="B612" s="148"/>
      <c r="C612" s="149"/>
      <c r="D612" s="150"/>
      <c r="E612" s="151"/>
      <c r="F612" s="147"/>
      <c r="G612" s="152"/>
      <c r="H612" s="152"/>
      <c r="I612" s="153"/>
      <c r="J612" s="153"/>
      <c r="K612" s="153"/>
      <c r="L612" s="154"/>
    </row>
    <row r="613" spans="1:12" ht="14.25" customHeight="1">
      <c r="A613" s="158">
        <v>17</v>
      </c>
      <c r="B613" s="162">
        <v>0</v>
      </c>
      <c r="C613" s="155">
        <v>0</v>
      </c>
      <c r="D613" s="156">
        <v>0</v>
      </c>
      <c r="E613" s="157">
        <v>0</v>
      </c>
      <c r="F613" s="158">
        <v>0</v>
      </c>
      <c r="G613" s="159">
        <v>0</v>
      </c>
      <c r="H613" s="159">
        <v>0</v>
      </c>
      <c r="I613" s="160">
        <v>0</v>
      </c>
      <c r="J613" s="160">
        <v>0</v>
      </c>
      <c r="K613" s="160">
        <v>0</v>
      </c>
      <c r="L613" s="161">
        <v>0</v>
      </c>
    </row>
    <row r="614" spans="1:12" ht="14.25" customHeight="1">
      <c r="A614" s="147"/>
      <c r="B614" s="148"/>
      <c r="C614" s="149"/>
      <c r="D614" s="150"/>
      <c r="E614" s="151"/>
      <c r="F614" s="147"/>
      <c r="G614" s="152"/>
      <c r="H614" s="152"/>
      <c r="I614" s="153"/>
      <c r="J614" s="153"/>
      <c r="K614" s="153"/>
      <c r="L614" s="154"/>
    </row>
    <row r="615" spans="1:12" ht="14.25" customHeight="1">
      <c r="A615" s="158">
        <v>1</v>
      </c>
      <c r="B615" s="162">
        <v>0</v>
      </c>
      <c r="C615" s="155">
        <v>0</v>
      </c>
      <c r="D615" s="156">
        <v>0</v>
      </c>
      <c r="E615" s="157">
        <v>0</v>
      </c>
      <c r="F615" s="158">
        <v>0</v>
      </c>
      <c r="G615" s="159">
        <v>0</v>
      </c>
      <c r="H615" s="159">
        <v>0</v>
      </c>
      <c r="I615" s="160">
        <v>0</v>
      </c>
      <c r="J615" s="160">
        <v>0</v>
      </c>
      <c r="K615" s="160">
        <v>0</v>
      </c>
      <c r="L615" s="161">
        <v>0</v>
      </c>
    </row>
    <row r="616" spans="1:12" ht="14.25" customHeight="1">
      <c r="A616" s="147"/>
      <c r="B616" s="148"/>
      <c r="C616" s="149"/>
      <c r="D616" s="150"/>
      <c r="E616" s="151"/>
      <c r="F616" s="147"/>
      <c r="G616" s="152"/>
      <c r="H616" s="152"/>
      <c r="I616" s="153"/>
      <c r="J616" s="153"/>
      <c r="K616" s="153"/>
      <c r="L616" s="154"/>
    </row>
    <row r="617" spans="1:12" ht="14.25" customHeight="1">
      <c r="A617" s="158">
        <v>0</v>
      </c>
      <c r="B617" s="162">
        <v>0</v>
      </c>
      <c r="C617" s="155">
        <v>0</v>
      </c>
      <c r="D617" s="156">
        <v>0</v>
      </c>
      <c r="E617" s="157">
        <v>0</v>
      </c>
      <c r="F617" s="158">
        <v>0</v>
      </c>
      <c r="G617" s="159">
        <v>0</v>
      </c>
      <c r="H617" s="159">
        <v>0</v>
      </c>
      <c r="I617" s="160">
        <v>0</v>
      </c>
      <c r="J617" s="160">
        <v>0</v>
      </c>
      <c r="K617" s="160">
        <v>0</v>
      </c>
      <c r="L617" s="161">
        <v>0</v>
      </c>
    </row>
    <row r="618" spans="1:12" ht="14.25" customHeight="1">
      <c r="A618" s="147"/>
      <c r="B618" s="148"/>
      <c r="C618" s="149"/>
      <c r="D618" s="150"/>
      <c r="E618" s="151"/>
      <c r="F618" s="147"/>
      <c r="G618" s="152"/>
      <c r="H618" s="152"/>
      <c r="I618" s="153"/>
      <c r="J618" s="153"/>
      <c r="K618" s="153"/>
      <c r="L618" s="154"/>
    </row>
    <row r="619" spans="1:12" ht="14.25" customHeight="1">
      <c r="A619" s="158">
        <v>0</v>
      </c>
      <c r="B619" s="162">
        <v>0</v>
      </c>
      <c r="C619" s="155">
        <v>0</v>
      </c>
      <c r="D619" s="156">
        <v>0</v>
      </c>
      <c r="E619" s="157">
        <v>0</v>
      </c>
      <c r="F619" s="158">
        <v>0</v>
      </c>
      <c r="G619" s="159">
        <v>0</v>
      </c>
      <c r="H619" s="159">
        <v>0</v>
      </c>
      <c r="I619" s="160">
        <v>0</v>
      </c>
      <c r="J619" s="160">
        <v>0</v>
      </c>
      <c r="K619" s="160">
        <v>0</v>
      </c>
      <c r="L619" s="161">
        <v>0</v>
      </c>
    </row>
    <row r="620" spans="1:12" ht="14.25" customHeight="1">
      <c r="A620" s="147"/>
      <c r="B620" s="148"/>
      <c r="C620" s="149"/>
      <c r="D620" s="150"/>
      <c r="E620" s="151"/>
      <c r="F620" s="147"/>
      <c r="G620" s="152"/>
      <c r="H620" s="152"/>
      <c r="I620" s="153"/>
      <c r="J620" s="153"/>
      <c r="K620" s="153"/>
      <c r="L620" s="154"/>
    </row>
    <row r="621" spans="1:12" ht="14.25" customHeight="1">
      <c r="A621" s="158">
        <v>0</v>
      </c>
      <c r="B621" s="162">
        <v>0</v>
      </c>
      <c r="C621" s="155">
        <v>0</v>
      </c>
      <c r="D621" s="156">
        <v>0</v>
      </c>
      <c r="E621" s="157">
        <v>0</v>
      </c>
      <c r="F621" s="158">
        <v>0</v>
      </c>
      <c r="G621" s="159">
        <v>0</v>
      </c>
      <c r="H621" s="159">
        <v>0</v>
      </c>
      <c r="I621" s="160">
        <v>0</v>
      </c>
      <c r="J621" s="160">
        <v>0</v>
      </c>
      <c r="K621" s="160">
        <v>0</v>
      </c>
      <c r="L621" s="161">
        <v>0</v>
      </c>
    </row>
    <row r="622" spans="1:12" ht="14.25" customHeight="1">
      <c r="A622" s="147"/>
      <c r="B622" s="148"/>
      <c r="C622" s="149"/>
      <c r="D622" s="150"/>
      <c r="E622" s="151"/>
      <c r="F622" s="147"/>
      <c r="G622" s="152"/>
      <c r="H622" s="152"/>
      <c r="I622" s="153"/>
      <c r="J622" s="153"/>
      <c r="K622" s="153"/>
      <c r="L622" s="154"/>
    </row>
    <row r="623" spans="1:12" ht="14.25" customHeight="1">
      <c r="A623" s="158">
        <v>0</v>
      </c>
      <c r="B623" s="162">
        <v>0</v>
      </c>
      <c r="C623" s="155">
        <v>0</v>
      </c>
      <c r="D623" s="156">
        <v>0</v>
      </c>
      <c r="E623" s="157">
        <v>0</v>
      </c>
      <c r="F623" s="158">
        <v>0</v>
      </c>
      <c r="G623" s="159">
        <v>0</v>
      </c>
      <c r="H623" s="159">
        <v>0</v>
      </c>
      <c r="I623" s="160">
        <v>0</v>
      </c>
      <c r="J623" s="160">
        <v>0</v>
      </c>
      <c r="K623" s="160">
        <v>0</v>
      </c>
      <c r="L623" s="161">
        <v>0</v>
      </c>
    </row>
    <row r="624" spans="1:12" ht="14.25" customHeight="1">
      <c r="A624" s="147"/>
      <c r="B624" s="148"/>
      <c r="C624" s="149"/>
      <c r="D624" s="150"/>
      <c r="E624" s="151"/>
      <c r="F624" s="147"/>
      <c r="G624" s="152"/>
      <c r="H624" s="152"/>
      <c r="I624" s="153"/>
      <c r="J624" s="153"/>
      <c r="K624" s="153"/>
      <c r="L624" s="154"/>
    </row>
    <row r="625" spans="1:12" ht="14.25" customHeight="1">
      <c r="A625" s="158">
        <v>0</v>
      </c>
      <c r="B625" s="162">
        <v>0</v>
      </c>
      <c r="C625" s="155">
        <v>0</v>
      </c>
      <c r="D625" s="156">
        <v>0</v>
      </c>
      <c r="E625" s="157">
        <v>0</v>
      </c>
      <c r="F625" s="158">
        <v>0</v>
      </c>
      <c r="G625" s="159">
        <v>0</v>
      </c>
      <c r="H625" s="159">
        <v>0</v>
      </c>
      <c r="I625" s="160">
        <v>0</v>
      </c>
      <c r="J625" s="160">
        <v>0</v>
      </c>
      <c r="K625" s="160">
        <v>0</v>
      </c>
      <c r="L625" s="161">
        <v>0</v>
      </c>
    </row>
    <row r="626" spans="1:12" ht="14.25" customHeight="1">
      <c r="A626" s="147"/>
      <c r="B626" s="148"/>
      <c r="C626" s="149"/>
      <c r="D626" s="150"/>
      <c r="E626" s="151"/>
      <c r="F626" s="147"/>
      <c r="G626" s="152"/>
      <c r="H626" s="152"/>
      <c r="I626" s="153"/>
      <c r="J626" s="153"/>
      <c r="K626" s="153"/>
      <c r="L626" s="154"/>
    </row>
    <row r="627" spans="1:12" ht="14.25" customHeight="1">
      <c r="A627" s="158">
        <v>0</v>
      </c>
      <c r="B627" s="162">
        <v>0</v>
      </c>
      <c r="C627" s="155">
        <v>0</v>
      </c>
      <c r="D627" s="156">
        <v>0</v>
      </c>
      <c r="E627" s="157">
        <v>0</v>
      </c>
      <c r="F627" s="158">
        <v>0</v>
      </c>
      <c r="G627" s="159">
        <v>0</v>
      </c>
      <c r="H627" s="159">
        <v>0</v>
      </c>
      <c r="I627" s="160">
        <v>0</v>
      </c>
      <c r="J627" s="160">
        <v>0</v>
      </c>
      <c r="K627" s="160">
        <v>0</v>
      </c>
      <c r="L627" s="161">
        <v>0</v>
      </c>
    </row>
    <row r="628" spans="1:12" ht="14.25" customHeight="1">
      <c r="A628" s="147"/>
      <c r="B628" s="148"/>
      <c r="C628" s="149"/>
      <c r="D628" s="150"/>
      <c r="E628" s="151"/>
      <c r="F628" s="147"/>
      <c r="G628" s="152"/>
      <c r="H628" s="152"/>
      <c r="I628" s="153"/>
      <c r="J628" s="153"/>
      <c r="K628" s="153"/>
      <c r="L628" s="154"/>
    </row>
    <row r="629" spans="1:12" ht="14.25" customHeight="1">
      <c r="A629" s="158">
        <v>0</v>
      </c>
      <c r="B629" s="162">
        <v>0</v>
      </c>
      <c r="C629" s="155">
        <v>0</v>
      </c>
      <c r="D629" s="156">
        <v>0</v>
      </c>
      <c r="E629" s="157">
        <v>0</v>
      </c>
      <c r="F629" s="158">
        <v>0</v>
      </c>
      <c r="G629" s="159">
        <v>0</v>
      </c>
      <c r="H629" s="159">
        <v>0</v>
      </c>
      <c r="I629" s="160">
        <v>0</v>
      </c>
      <c r="J629" s="160">
        <v>0</v>
      </c>
      <c r="K629" s="160">
        <v>0</v>
      </c>
      <c r="L629" s="161">
        <v>0</v>
      </c>
    </row>
    <row r="630" spans="1:12" ht="14.25" customHeight="1">
      <c r="A630" s="147"/>
      <c r="B630" s="148"/>
      <c r="C630" s="149"/>
      <c r="D630" s="150"/>
      <c r="E630" s="151"/>
      <c r="F630" s="147"/>
      <c r="G630" s="152"/>
      <c r="H630" s="152"/>
      <c r="I630" s="153"/>
      <c r="J630" s="153"/>
      <c r="K630" s="153"/>
      <c r="L630" s="154"/>
    </row>
    <row r="631" spans="1:12" ht="14.25" customHeight="1">
      <c r="A631" s="158">
        <v>0</v>
      </c>
      <c r="B631" s="162">
        <v>0</v>
      </c>
      <c r="C631" s="155">
        <v>0</v>
      </c>
      <c r="D631" s="156">
        <v>0</v>
      </c>
      <c r="E631" s="157">
        <v>0</v>
      </c>
      <c r="F631" s="158">
        <v>0</v>
      </c>
      <c r="G631" s="159">
        <v>0</v>
      </c>
      <c r="H631" s="159">
        <v>0</v>
      </c>
      <c r="I631" s="160">
        <v>0</v>
      </c>
      <c r="J631" s="160">
        <v>0</v>
      </c>
      <c r="K631" s="160">
        <v>0</v>
      </c>
      <c r="L631" s="161">
        <v>0</v>
      </c>
    </row>
    <row r="632" spans="1:12" ht="14.25" customHeight="1">
      <c r="A632" s="147"/>
      <c r="B632" s="148"/>
      <c r="C632" s="149"/>
      <c r="D632" s="150"/>
      <c r="E632" s="151"/>
      <c r="F632" s="147"/>
      <c r="G632" s="152"/>
      <c r="H632" s="152"/>
      <c r="I632" s="153"/>
      <c r="J632" s="153"/>
      <c r="K632" s="153"/>
      <c r="L632" s="154"/>
    </row>
    <row r="633" spans="1:12" ht="14.25" customHeight="1">
      <c r="A633" s="158">
        <v>0</v>
      </c>
      <c r="B633" s="162">
        <v>0</v>
      </c>
      <c r="C633" s="155">
        <v>0</v>
      </c>
      <c r="D633" s="156">
        <v>0</v>
      </c>
      <c r="E633" s="157">
        <v>0</v>
      </c>
      <c r="F633" s="158">
        <v>0</v>
      </c>
      <c r="G633" s="159">
        <v>0</v>
      </c>
      <c r="H633" s="159">
        <v>0</v>
      </c>
      <c r="I633" s="160">
        <v>0</v>
      </c>
      <c r="J633" s="160">
        <v>0</v>
      </c>
      <c r="K633" s="160">
        <v>0</v>
      </c>
      <c r="L633" s="161">
        <v>0</v>
      </c>
    </row>
    <row r="634" spans="1:12" ht="14.25" customHeight="1">
      <c r="A634" s="147"/>
      <c r="B634" s="148"/>
      <c r="C634" s="149"/>
      <c r="D634" s="150"/>
      <c r="E634" s="151"/>
      <c r="F634" s="147"/>
      <c r="G634" s="152"/>
      <c r="H634" s="152"/>
      <c r="I634" s="153"/>
      <c r="J634" s="153"/>
      <c r="K634" s="153"/>
      <c r="L634" s="154"/>
    </row>
    <row r="635" spans="1:12" ht="14.25" customHeight="1">
      <c r="A635" s="158">
        <v>0</v>
      </c>
      <c r="B635" s="162">
        <v>0</v>
      </c>
      <c r="C635" s="155">
        <v>0</v>
      </c>
      <c r="D635" s="156">
        <v>0</v>
      </c>
      <c r="E635" s="157">
        <v>0</v>
      </c>
      <c r="F635" s="158">
        <v>0</v>
      </c>
      <c r="G635" s="159">
        <v>0</v>
      </c>
      <c r="H635" s="159">
        <v>0</v>
      </c>
      <c r="I635" s="160">
        <v>0</v>
      </c>
      <c r="J635" s="160">
        <v>0</v>
      </c>
      <c r="K635" s="160">
        <v>0</v>
      </c>
      <c r="L635" s="161">
        <v>0</v>
      </c>
    </row>
    <row r="636" spans="1:12" ht="14.25" customHeight="1">
      <c r="A636" s="147"/>
      <c r="B636" s="148"/>
      <c r="C636" s="149"/>
      <c r="D636" s="150"/>
      <c r="E636" s="151"/>
      <c r="F636" s="147"/>
      <c r="G636" s="152"/>
      <c r="H636" s="152"/>
      <c r="I636" s="153"/>
      <c r="J636" s="153"/>
      <c r="K636" s="153"/>
      <c r="L636" s="154"/>
    </row>
    <row r="637" spans="1:12" ht="14.25" customHeight="1">
      <c r="A637" s="158">
        <v>0</v>
      </c>
      <c r="B637" s="162">
        <v>0</v>
      </c>
      <c r="C637" s="155">
        <v>0</v>
      </c>
      <c r="D637" s="156">
        <v>0</v>
      </c>
      <c r="E637" s="157">
        <v>0</v>
      </c>
      <c r="F637" s="158">
        <v>0</v>
      </c>
      <c r="G637" s="159">
        <v>0</v>
      </c>
      <c r="H637" s="159">
        <v>0</v>
      </c>
      <c r="I637" s="160">
        <v>0</v>
      </c>
      <c r="J637" s="160">
        <v>0</v>
      </c>
      <c r="K637" s="160">
        <v>0</v>
      </c>
      <c r="L637" s="161">
        <v>0</v>
      </c>
    </row>
    <row r="638" spans="1:12" ht="14.25" customHeight="1">
      <c r="A638" s="147"/>
      <c r="B638" s="148"/>
      <c r="C638" s="149"/>
      <c r="D638" s="150"/>
      <c r="E638" s="151"/>
      <c r="F638" s="147"/>
      <c r="G638" s="152"/>
      <c r="H638" s="152"/>
      <c r="I638" s="153"/>
      <c r="J638" s="153"/>
      <c r="K638" s="153"/>
      <c r="L638" s="154"/>
    </row>
    <row r="639" spans="1:12" ht="14.25" customHeight="1">
      <c r="A639" s="158">
        <v>0</v>
      </c>
      <c r="B639" s="162">
        <v>0</v>
      </c>
      <c r="C639" s="155">
        <v>0</v>
      </c>
      <c r="D639" s="156">
        <v>0</v>
      </c>
      <c r="E639" s="157">
        <v>0</v>
      </c>
      <c r="F639" s="158">
        <v>0</v>
      </c>
      <c r="G639" s="159">
        <v>0</v>
      </c>
      <c r="H639" s="159">
        <v>0</v>
      </c>
      <c r="I639" s="160">
        <v>0</v>
      </c>
      <c r="J639" s="160">
        <v>0</v>
      </c>
      <c r="K639" s="160">
        <v>0</v>
      </c>
      <c r="L639" s="161">
        <v>0</v>
      </c>
    </row>
    <row r="640" spans="1:12" ht="14.25" customHeight="1">
      <c r="A640" s="147"/>
      <c r="B640" s="148"/>
      <c r="C640" s="149"/>
      <c r="D640" s="150"/>
      <c r="E640" s="151"/>
      <c r="F640" s="147"/>
      <c r="G640" s="152"/>
      <c r="H640" s="152"/>
      <c r="I640" s="153"/>
      <c r="J640" s="153"/>
      <c r="K640" s="153"/>
      <c r="L640" s="154"/>
    </row>
    <row r="641" spans="1:12" ht="14.25" customHeight="1">
      <c r="A641" s="158">
        <v>0</v>
      </c>
      <c r="B641" s="162">
        <v>0</v>
      </c>
      <c r="C641" s="155">
        <v>0</v>
      </c>
      <c r="D641" s="156">
        <v>0</v>
      </c>
      <c r="E641" s="157">
        <v>0</v>
      </c>
      <c r="F641" s="158">
        <v>0</v>
      </c>
      <c r="G641" s="159">
        <v>0</v>
      </c>
      <c r="H641" s="159">
        <v>0</v>
      </c>
      <c r="I641" s="160">
        <v>0</v>
      </c>
      <c r="J641" s="160">
        <v>0</v>
      </c>
      <c r="K641" s="160">
        <v>0</v>
      </c>
      <c r="L641" s="161">
        <v>0</v>
      </c>
    </row>
    <row r="642" spans="1:12" ht="14.25" customHeight="1">
      <c r="A642" s="147"/>
      <c r="B642" s="148"/>
      <c r="C642" s="149"/>
      <c r="D642" s="150"/>
      <c r="E642" s="151"/>
      <c r="F642" s="147"/>
      <c r="G642" s="152"/>
      <c r="H642" s="152"/>
      <c r="I642" s="153"/>
      <c r="J642" s="153"/>
      <c r="K642" s="153"/>
      <c r="L642" s="154"/>
    </row>
    <row r="643" spans="1:12" ht="14.25" customHeight="1">
      <c r="A643" s="158">
        <v>0</v>
      </c>
      <c r="B643" s="162">
        <v>0</v>
      </c>
      <c r="C643" s="155">
        <v>0</v>
      </c>
      <c r="D643" s="156">
        <v>0</v>
      </c>
      <c r="E643" s="157">
        <v>0</v>
      </c>
      <c r="F643" s="158">
        <v>0</v>
      </c>
      <c r="G643" s="159">
        <v>0</v>
      </c>
      <c r="H643" s="159">
        <v>0</v>
      </c>
      <c r="I643" s="160">
        <v>0</v>
      </c>
      <c r="J643" s="160">
        <v>0</v>
      </c>
      <c r="K643" s="160">
        <v>0</v>
      </c>
      <c r="L643" s="161">
        <v>0</v>
      </c>
    </row>
    <row r="644" spans="1:12" ht="14.25" customHeight="1">
      <c r="A644" s="147"/>
      <c r="B644" s="148"/>
      <c r="C644" s="149"/>
      <c r="D644" s="150"/>
      <c r="E644" s="151"/>
      <c r="F644" s="147"/>
      <c r="G644" s="152"/>
      <c r="H644" s="152"/>
      <c r="I644" s="153"/>
      <c r="J644" s="153"/>
      <c r="K644" s="153"/>
      <c r="L644" s="154"/>
    </row>
    <row r="645" spans="1:12" ht="14.25" customHeight="1">
      <c r="A645" s="158">
        <v>16</v>
      </c>
      <c r="B645" s="162">
        <v>0</v>
      </c>
      <c r="C645" s="155">
        <v>0</v>
      </c>
      <c r="D645" s="156">
        <v>0</v>
      </c>
      <c r="E645" s="157">
        <v>0</v>
      </c>
      <c r="F645" s="158">
        <v>0</v>
      </c>
      <c r="G645" s="159">
        <v>0</v>
      </c>
      <c r="H645" s="159">
        <v>0</v>
      </c>
      <c r="I645" s="160">
        <v>0</v>
      </c>
      <c r="J645" s="160">
        <v>0</v>
      </c>
      <c r="K645" s="160">
        <v>0</v>
      </c>
      <c r="L645" s="161">
        <v>0</v>
      </c>
    </row>
    <row r="646" spans="1:12" ht="14.25" customHeight="1">
      <c r="A646" s="147"/>
      <c r="B646" s="148"/>
      <c r="C646" s="149"/>
      <c r="D646" s="150"/>
      <c r="E646" s="151"/>
      <c r="F646" s="147"/>
      <c r="G646" s="152"/>
      <c r="H646" s="152"/>
      <c r="I646" s="153"/>
      <c r="J646" s="153"/>
      <c r="K646" s="153"/>
      <c r="L646" s="154"/>
    </row>
    <row r="647" spans="1:12" ht="14.25" customHeight="1">
      <c r="A647" s="158">
        <v>17</v>
      </c>
      <c r="B647" s="162">
        <v>0</v>
      </c>
      <c r="C647" s="155">
        <v>0</v>
      </c>
      <c r="D647" s="156">
        <v>0</v>
      </c>
      <c r="E647" s="157">
        <v>0</v>
      </c>
      <c r="F647" s="158">
        <v>0</v>
      </c>
      <c r="G647" s="159">
        <v>0</v>
      </c>
      <c r="H647" s="159">
        <v>0</v>
      </c>
      <c r="I647" s="160">
        <v>0</v>
      </c>
      <c r="J647" s="160">
        <v>0</v>
      </c>
      <c r="K647" s="160">
        <v>0</v>
      </c>
      <c r="L647" s="161">
        <v>0</v>
      </c>
    </row>
    <row r="648" spans="1:12" ht="14.25" customHeight="1">
      <c r="A648" s="147"/>
      <c r="B648" s="148"/>
      <c r="C648" s="149"/>
      <c r="D648" s="150"/>
      <c r="E648" s="151"/>
      <c r="F648" s="147"/>
      <c r="G648" s="152"/>
      <c r="H648" s="152"/>
      <c r="I648" s="153"/>
      <c r="J648" s="153"/>
      <c r="K648" s="153"/>
      <c r="L648" s="154"/>
    </row>
    <row r="649" spans="1:12" ht="14.25" customHeight="1">
      <c r="A649" s="158">
        <v>1</v>
      </c>
      <c r="B649" s="162">
        <v>0</v>
      </c>
      <c r="C649" s="155">
        <v>0</v>
      </c>
      <c r="D649" s="156">
        <v>0</v>
      </c>
      <c r="E649" s="157">
        <v>0</v>
      </c>
      <c r="F649" s="158">
        <v>0</v>
      </c>
      <c r="G649" s="159">
        <v>0</v>
      </c>
      <c r="H649" s="159">
        <v>0</v>
      </c>
      <c r="I649" s="160">
        <v>0</v>
      </c>
      <c r="J649" s="160">
        <v>0</v>
      </c>
      <c r="K649" s="160">
        <v>0</v>
      </c>
      <c r="L649" s="161">
        <v>0</v>
      </c>
    </row>
    <row r="650" spans="1:12" ht="14.25" customHeight="1">
      <c r="A650" s="147"/>
      <c r="B650" s="148"/>
      <c r="C650" s="149"/>
      <c r="D650" s="150"/>
      <c r="E650" s="151"/>
      <c r="F650" s="147"/>
      <c r="G650" s="152"/>
      <c r="H650" s="152"/>
      <c r="I650" s="153"/>
      <c r="J650" s="153"/>
      <c r="K650" s="153"/>
      <c r="L650" s="154"/>
    </row>
    <row r="651" spans="1:12" ht="14.25" customHeight="1">
      <c r="A651" s="158">
        <v>0</v>
      </c>
      <c r="B651" s="162">
        <v>0</v>
      </c>
      <c r="C651" s="155">
        <v>0</v>
      </c>
      <c r="D651" s="156">
        <v>0</v>
      </c>
      <c r="E651" s="157">
        <v>0</v>
      </c>
      <c r="F651" s="158">
        <v>0</v>
      </c>
      <c r="G651" s="159">
        <v>0</v>
      </c>
      <c r="H651" s="159">
        <v>0</v>
      </c>
      <c r="I651" s="160">
        <v>0</v>
      </c>
      <c r="J651" s="160">
        <v>0</v>
      </c>
      <c r="K651" s="160">
        <v>0</v>
      </c>
      <c r="L651" s="161">
        <v>0</v>
      </c>
    </row>
    <row r="652" spans="1:12" ht="14.25" customHeight="1">
      <c r="A652" s="147"/>
      <c r="B652" s="148"/>
      <c r="C652" s="149"/>
      <c r="D652" s="150"/>
      <c r="E652" s="151"/>
      <c r="F652" s="147"/>
      <c r="G652" s="152"/>
      <c r="H652" s="152"/>
      <c r="I652" s="153"/>
      <c r="J652" s="153"/>
      <c r="K652" s="153"/>
      <c r="L652" s="154"/>
    </row>
    <row r="653" spans="1:12" ht="14.25" customHeight="1">
      <c r="A653" s="158">
        <v>0</v>
      </c>
      <c r="B653" s="162">
        <v>0</v>
      </c>
      <c r="C653" s="155">
        <v>0</v>
      </c>
      <c r="D653" s="156">
        <v>0</v>
      </c>
      <c r="E653" s="157">
        <v>0</v>
      </c>
      <c r="F653" s="158">
        <v>0</v>
      </c>
      <c r="G653" s="159">
        <v>0</v>
      </c>
      <c r="H653" s="159">
        <v>0</v>
      </c>
      <c r="I653" s="160">
        <v>0</v>
      </c>
      <c r="J653" s="160">
        <v>0</v>
      </c>
      <c r="K653" s="160">
        <v>0</v>
      </c>
      <c r="L653" s="161">
        <v>0</v>
      </c>
    </row>
    <row r="654" spans="1:12" ht="14.25" customHeight="1">
      <c r="A654" s="147"/>
      <c r="B654" s="148"/>
      <c r="C654" s="149"/>
      <c r="D654" s="150"/>
      <c r="E654" s="151"/>
      <c r="F654" s="147"/>
      <c r="G654" s="152"/>
      <c r="H654" s="152"/>
      <c r="I654" s="153"/>
      <c r="J654" s="153"/>
      <c r="K654" s="153"/>
      <c r="L654" s="154"/>
    </row>
    <row r="655" spans="1:12" ht="14.25" customHeight="1">
      <c r="A655" s="158">
        <v>0</v>
      </c>
      <c r="B655" s="162">
        <v>0</v>
      </c>
      <c r="C655" s="155">
        <v>0</v>
      </c>
      <c r="D655" s="156">
        <v>0</v>
      </c>
      <c r="E655" s="157">
        <v>0</v>
      </c>
      <c r="F655" s="158">
        <v>0</v>
      </c>
      <c r="G655" s="159">
        <v>0</v>
      </c>
      <c r="H655" s="159">
        <v>0</v>
      </c>
      <c r="I655" s="160">
        <v>0</v>
      </c>
      <c r="J655" s="160">
        <v>0</v>
      </c>
      <c r="K655" s="160">
        <v>0</v>
      </c>
      <c r="L655" s="161">
        <v>0</v>
      </c>
    </row>
    <row r="656" spans="1:12" ht="14.25" customHeight="1">
      <c r="A656" s="147"/>
      <c r="B656" s="148"/>
      <c r="C656" s="149"/>
      <c r="D656" s="150"/>
      <c r="E656" s="151"/>
      <c r="F656" s="147"/>
      <c r="G656" s="152"/>
      <c r="H656" s="152"/>
      <c r="I656" s="153"/>
      <c r="J656" s="153"/>
      <c r="K656" s="153"/>
      <c r="L656" s="154"/>
    </row>
    <row r="657" spans="1:12" ht="14.25" customHeight="1">
      <c r="A657" s="158">
        <v>0</v>
      </c>
      <c r="B657" s="162">
        <v>0</v>
      </c>
      <c r="C657" s="155">
        <v>0</v>
      </c>
      <c r="D657" s="156">
        <v>0</v>
      </c>
      <c r="E657" s="157">
        <v>0</v>
      </c>
      <c r="F657" s="158">
        <v>0</v>
      </c>
      <c r="G657" s="159">
        <v>0</v>
      </c>
      <c r="H657" s="159">
        <v>0</v>
      </c>
      <c r="I657" s="160">
        <v>0</v>
      </c>
      <c r="J657" s="160">
        <v>0</v>
      </c>
      <c r="K657" s="160">
        <v>0</v>
      </c>
      <c r="L657" s="161">
        <v>0</v>
      </c>
    </row>
    <row r="658" spans="1:12" ht="14.25" customHeight="1">
      <c r="A658" s="147"/>
      <c r="B658" s="148"/>
      <c r="C658" s="149"/>
      <c r="D658" s="150"/>
      <c r="E658" s="151"/>
      <c r="F658" s="147"/>
      <c r="G658" s="152"/>
      <c r="H658" s="152"/>
      <c r="I658" s="153"/>
      <c r="J658" s="153"/>
      <c r="K658" s="153"/>
      <c r="L658" s="154"/>
    </row>
    <row r="659" spans="1:12" ht="14.25" customHeight="1">
      <c r="A659" s="158">
        <v>0</v>
      </c>
      <c r="B659" s="162">
        <v>0</v>
      </c>
      <c r="C659" s="155">
        <v>0</v>
      </c>
      <c r="D659" s="156">
        <v>0</v>
      </c>
      <c r="E659" s="157">
        <v>0</v>
      </c>
      <c r="F659" s="158">
        <v>0</v>
      </c>
      <c r="G659" s="159">
        <v>0</v>
      </c>
      <c r="H659" s="159">
        <v>0</v>
      </c>
      <c r="I659" s="160">
        <v>0</v>
      </c>
      <c r="J659" s="160">
        <v>0</v>
      </c>
      <c r="K659" s="160">
        <v>0</v>
      </c>
      <c r="L659" s="161">
        <v>0</v>
      </c>
    </row>
    <row r="660" spans="1:12" ht="14.25" customHeight="1">
      <c r="A660" s="147"/>
      <c r="B660" s="148"/>
      <c r="C660" s="149"/>
      <c r="D660" s="150"/>
      <c r="E660" s="151"/>
      <c r="F660" s="147"/>
      <c r="G660" s="152"/>
      <c r="H660" s="152"/>
      <c r="I660" s="153"/>
      <c r="J660" s="153"/>
      <c r="K660" s="153"/>
      <c r="L660" s="154"/>
    </row>
    <row r="661" spans="1:12" ht="14.25" customHeight="1">
      <c r="A661" s="158">
        <v>0</v>
      </c>
      <c r="B661" s="162">
        <v>0</v>
      </c>
      <c r="C661" s="155">
        <v>0</v>
      </c>
      <c r="D661" s="156">
        <v>0</v>
      </c>
      <c r="E661" s="157">
        <v>0</v>
      </c>
      <c r="F661" s="158">
        <v>0</v>
      </c>
      <c r="G661" s="159">
        <v>0</v>
      </c>
      <c r="H661" s="159">
        <v>0</v>
      </c>
      <c r="I661" s="160">
        <v>0</v>
      </c>
      <c r="J661" s="160">
        <v>0</v>
      </c>
      <c r="K661" s="160">
        <v>0</v>
      </c>
      <c r="L661" s="161">
        <v>0</v>
      </c>
    </row>
    <row r="662" spans="1:12" ht="14.25" customHeight="1">
      <c r="A662" s="147"/>
      <c r="B662" s="148"/>
      <c r="C662" s="149"/>
      <c r="D662" s="150"/>
      <c r="E662" s="151"/>
      <c r="F662" s="147"/>
      <c r="G662" s="152"/>
      <c r="H662" s="152"/>
      <c r="I662" s="153"/>
      <c r="J662" s="153"/>
      <c r="K662" s="153"/>
      <c r="L662" s="154"/>
    </row>
    <row r="663" spans="1:12" ht="14.25" customHeight="1">
      <c r="A663" s="158">
        <v>0</v>
      </c>
      <c r="B663" s="162">
        <v>0</v>
      </c>
      <c r="C663" s="155">
        <v>0</v>
      </c>
      <c r="D663" s="156">
        <v>0</v>
      </c>
      <c r="E663" s="157">
        <v>0</v>
      </c>
      <c r="F663" s="158">
        <v>0</v>
      </c>
      <c r="G663" s="159">
        <v>0</v>
      </c>
      <c r="H663" s="159">
        <v>0</v>
      </c>
      <c r="I663" s="160">
        <v>0</v>
      </c>
      <c r="J663" s="160">
        <v>0</v>
      </c>
      <c r="K663" s="160">
        <v>0</v>
      </c>
      <c r="L663" s="161">
        <v>0</v>
      </c>
    </row>
    <row r="664" spans="1:12" ht="14.25" customHeight="1">
      <c r="A664" s="147"/>
      <c r="B664" s="148"/>
      <c r="C664" s="149"/>
      <c r="D664" s="150"/>
      <c r="E664" s="151"/>
      <c r="F664" s="147"/>
      <c r="G664" s="152"/>
      <c r="H664" s="152"/>
      <c r="I664" s="153"/>
      <c r="J664" s="153"/>
      <c r="K664" s="153"/>
      <c r="L664" s="154"/>
    </row>
    <row r="665" spans="1:12" ht="14.25" customHeight="1">
      <c r="A665" s="158">
        <v>0</v>
      </c>
      <c r="B665" s="162">
        <v>0</v>
      </c>
      <c r="C665" s="155">
        <v>0</v>
      </c>
      <c r="D665" s="156">
        <v>0</v>
      </c>
      <c r="E665" s="157">
        <v>0</v>
      </c>
      <c r="F665" s="158">
        <v>0</v>
      </c>
      <c r="G665" s="159">
        <v>0</v>
      </c>
      <c r="H665" s="159">
        <v>0</v>
      </c>
      <c r="I665" s="160">
        <v>0</v>
      </c>
      <c r="J665" s="160">
        <v>0</v>
      </c>
      <c r="K665" s="160">
        <v>0</v>
      </c>
      <c r="L665" s="161">
        <v>0</v>
      </c>
    </row>
    <row r="666" spans="1:12" ht="14.25" customHeight="1">
      <c r="A666" s="147"/>
      <c r="B666" s="148"/>
      <c r="C666" s="149"/>
      <c r="D666" s="150"/>
      <c r="E666" s="151"/>
      <c r="F666" s="147"/>
      <c r="G666" s="152"/>
      <c r="H666" s="152"/>
      <c r="I666" s="153"/>
      <c r="J666" s="153"/>
      <c r="K666" s="153"/>
      <c r="L666" s="154"/>
    </row>
    <row r="667" spans="1:12" ht="14.25" customHeight="1">
      <c r="A667" s="158">
        <v>0</v>
      </c>
      <c r="B667" s="162">
        <v>0</v>
      </c>
      <c r="C667" s="155">
        <v>0</v>
      </c>
      <c r="D667" s="156">
        <v>0</v>
      </c>
      <c r="E667" s="157">
        <v>0</v>
      </c>
      <c r="F667" s="158">
        <v>0</v>
      </c>
      <c r="G667" s="159">
        <v>0</v>
      </c>
      <c r="H667" s="159">
        <v>0</v>
      </c>
      <c r="I667" s="160">
        <v>0</v>
      </c>
      <c r="J667" s="160">
        <v>0</v>
      </c>
      <c r="K667" s="160">
        <v>0</v>
      </c>
      <c r="L667" s="161">
        <v>0</v>
      </c>
    </row>
    <row r="668" spans="1:12" ht="14.25" customHeight="1">
      <c r="A668" s="147"/>
      <c r="B668" s="148"/>
      <c r="C668" s="149"/>
      <c r="D668" s="150"/>
      <c r="E668" s="151"/>
      <c r="F668" s="147"/>
      <c r="G668" s="152"/>
      <c r="H668" s="152"/>
      <c r="I668" s="153"/>
      <c r="J668" s="153"/>
      <c r="K668" s="153"/>
      <c r="L668" s="154"/>
    </row>
    <row r="669" spans="1:12" ht="14.25" customHeight="1">
      <c r="A669" s="158">
        <v>0</v>
      </c>
      <c r="B669" s="162">
        <v>0</v>
      </c>
      <c r="C669" s="155">
        <v>0</v>
      </c>
      <c r="D669" s="156">
        <v>0</v>
      </c>
      <c r="E669" s="157">
        <v>0</v>
      </c>
      <c r="F669" s="158">
        <v>0</v>
      </c>
      <c r="G669" s="159">
        <v>0</v>
      </c>
      <c r="H669" s="159">
        <v>0</v>
      </c>
      <c r="I669" s="160">
        <v>0</v>
      </c>
      <c r="J669" s="160">
        <v>0</v>
      </c>
      <c r="K669" s="160">
        <v>0</v>
      </c>
      <c r="L669" s="161">
        <v>0</v>
      </c>
    </row>
    <row r="670" spans="1:12" ht="14.25" customHeight="1">
      <c r="A670" s="147"/>
      <c r="B670" s="148"/>
      <c r="C670" s="149"/>
      <c r="D670" s="150"/>
      <c r="E670" s="151"/>
      <c r="F670" s="147"/>
      <c r="G670" s="152"/>
      <c r="H670" s="152"/>
      <c r="I670" s="153"/>
      <c r="J670" s="153"/>
      <c r="K670" s="153"/>
      <c r="L670" s="154"/>
    </row>
    <row r="671" spans="1:12" ht="14.25" customHeight="1">
      <c r="A671" s="158">
        <v>0</v>
      </c>
      <c r="B671" s="162">
        <v>0</v>
      </c>
      <c r="C671" s="155">
        <v>0</v>
      </c>
      <c r="D671" s="156">
        <v>0</v>
      </c>
      <c r="E671" s="157">
        <v>0</v>
      </c>
      <c r="F671" s="158">
        <v>0</v>
      </c>
      <c r="G671" s="159">
        <v>0</v>
      </c>
      <c r="H671" s="159">
        <v>0</v>
      </c>
      <c r="I671" s="160">
        <v>0</v>
      </c>
      <c r="J671" s="160">
        <v>0</v>
      </c>
      <c r="K671" s="160">
        <v>0</v>
      </c>
      <c r="L671" s="161">
        <v>0</v>
      </c>
    </row>
    <row r="672" spans="1:12" ht="14.25" customHeight="1">
      <c r="A672" s="147"/>
      <c r="B672" s="148"/>
      <c r="C672" s="149"/>
      <c r="D672" s="150"/>
      <c r="E672" s="151"/>
      <c r="F672" s="147"/>
      <c r="G672" s="152"/>
      <c r="H672" s="152"/>
      <c r="I672" s="153"/>
      <c r="J672" s="153"/>
      <c r="K672" s="153"/>
      <c r="L672" s="154"/>
    </row>
    <row r="673" spans="1:12" ht="14.25" customHeight="1">
      <c r="A673" s="158">
        <v>0</v>
      </c>
      <c r="B673" s="162">
        <v>0</v>
      </c>
      <c r="C673" s="155">
        <v>0</v>
      </c>
      <c r="D673" s="156">
        <v>0</v>
      </c>
      <c r="E673" s="157">
        <v>0</v>
      </c>
      <c r="F673" s="158">
        <v>0</v>
      </c>
      <c r="G673" s="159">
        <v>0</v>
      </c>
      <c r="H673" s="159">
        <v>0</v>
      </c>
      <c r="I673" s="160">
        <v>0</v>
      </c>
      <c r="J673" s="160">
        <v>0</v>
      </c>
      <c r="K673" s="160">
        <v>0</v>
      </c>
      <c r="L673" s="161">
        <v>0</v>
      </c>
    </row>
    <row r="674" spans="1:12" ht="14.25" customHeight="1">
      <c r="A674" s="147"/>
      <c r="B674" s="148"/>
      <c r="C674" s="149"/>
      <c r="D674" s="150"/>
      <c r="E674" s="151"/>
      <c r="F674" s="147"/>
      <c r="G674" s="152"/>
      <c r="H674" s="152"/>
      <c r="I674" s="153"/>
      <c r="J674" s="153"/>
      <c r="K674" s="153"/>
      <c r="L674" s="154"/>
    </row>
    <row r="675" spans="1:12" ht="14.25" customHeight="1">
      <c r="A675" s="158">
        <v>0</v>
      </c>
      <c r="B675" s="162">
        <v>0</v>
      </c>
      <c r="C675" s="155">
        <v>0</v>
      </c>
      <c r="D675" s="156">
        <v>0</v>
      </c>
      <c r="E675" s="157">
        <v>0</v>
      </c>
      <c r="F675" s="158">
        <v>0</v>
      </c>
      <c r="G675" s="159">
        <v>0</v>
      </c>
      <c r="H675" s="159">
        <v>0</v>
      </c>
      <c r="I675" s="160">
        <v>0</v>
      </c>
      <c r="J675" s="160">
        <v>0</v>
      </c>
      <c r="K675" s="160">
        <v>0</v>
      </c>
      <c r="L675" s="161">
        <v>0</v>
      </c>
    </row>
    <row r="676" spans="1:12" ht="14.25" customHeight="1">
      <c r="A676" s="147"/>
      <c r="B676" s="148"/>
      <c r="C676" s="149"/>
      <c r="D676" s="150"/>
      <c r="E676" s="151"/>
      <c r="F676" s="147"/>
      <c r="G676" s="152"/>
      <c r="H676" s="152"/>
      <c r="I676" s="153"/>
      <c r="J676" s="153"/>
      <c r="K676" s="153"/>
      <c r="L676" s="154"/>
    </row>
    <row r="677" spans="1:12" ht="14.25" customHeight="1">
      <c r="A677" s="158">
        <v>0</v>
      </c>
      <c r="B677" s="162">
        <v>0</v>
      </c>
      <c r="C677" s="155">
        <v>0</v>
      </c>
      <c r="D677" s="156">
        <v>0</v>
      </c>
      <c r="E677" s="157">
        <v>0</v>
      </c>
      <c r="F677" s="158">
        <v>0</v>
      </c>
      <c r="G677" s="159">
        <v>0</v>
      </c>
      <c r="H677" s="159">
        <v>0</v>
      </c>
      <c r="I677" s="160">
        <v>0</v>
      </c>
      <c r="J677" s="160">
        <v>0</v>
      </c>
      <c r="K677" s="160">
        <v>0</v>
      </c>
      <c r="L677" s="161">
        <v>0</v>
      </c>
    </row>
    <row r="678" spans="1:12" ht="14.25" customHeight="1">
      <c r="A678" s="147"/>
      <c r="B678" s="148"/>
      <c r="C678" s="149"/>
      <c r="D678" s="150"/>
      <c r="E678" s="151"/>
      <c r="F678" s="147"/>
      <c r="G678" s="152"/>
      <c r="H678" s="152"/>
      <c r="I678" s="153"/>
      <c r="J678" s="153"/>
      <c r="K678" s="153"/>
      <c r="L678" s="154"/>
    </row>
    <row r="679" spans="1:12" ht="14.25" customHeight="1">
      <c r="A679" s="158">
        <v>16</v>
      </c>
      <c r="B679" s="162">
        <v>0</v>
      </c>
      <c r="C679" s="155">
        <v>0</v>
      </c>
      <c r="D679" s="156">
        <v>0</v>
      </c>
      <c r="E679" s="157">
        <v>0</v>
      </c>
      <c r="F679" s="158">
        <v>0</v>
      </c>
      <c r="G679" s="159">
        <v>0</v>
      </c>
      <c r="H679" s="159">
        <v>0</v>
      </c>
      <c r="I679" s="160">
        <v>0</v>
      </c>
      <c r="J679" s="160">
        <v>0</v>
      </c>
      <c r="K679" s="160">
        <v>0</v>
      </c>
      <c r="L679" s="161">
        <v>0</v>
      </c>
    </row>
    <row r="680" spans="1:12" ht="14.25" customHeight="1">
      <c r="A680" s="147"/>
      <c r="B680" s="148"/>
      <c r="C680" s="149"/>
      <c r="D680" s="150"/>
      <c r="E680" s="151"/>
      <c r="F680" s="147"/>
      <c r="G680" s="152"/>
      <c r="H680" s="152"/>
      <c r="I680" s="153"/>
      <c r="J680" s="153"/>
      <c r="K680" s="153"/>
      <c r="L680" s="154"/>
    </row>
    <row r="681" spans="1:12" ht="14.25" customHeight="1">
      <c r="A681" s="158">
        <v>17</v>
      </c>
      <c r="B681" s="162">
        <v>0</v>
      </c>
      <c r="C681" s="155">
        <v>0</v>
      </c>
      <c r="D681" s="156">
        <v>0</v>
      </c>
      <c r="E681" s="157">
        <v>0</v>
      </c>
      <c r="F681" s="158">
        <v>0</v>
      </c>
      <c r="G681" s="159">
        <v>0</v>
      </c>
      <c r="H681" s="159">
        <v>0</v>
      </c>
      <c r="I681" s="160">
        <v>0</v>
      </c>
      <c r="J681" s="160">
        <v>0</v>
      </c>
      <c r="K681" s="160">
        <v>0</v>
      </c>
      <c r="L681" s="161">
        <v>0</v>
      </c>
    </row>
    <row r="682" spans="1:12" ht="14.25" customHeight="1">
      <c r="A682" s="147"/>
      <c r="B682" s="148"/>
      <c r="C682" s="149"/>
      <c r="D682" s="150"/>
      <c r="E682" s="151"/>
      <c r="F682" s="147"/>
      <c r="G682" s="152"/>
      <c r="H682" s="152"/>
      <c r="I682" s="153"/>
      <c r="J682" s="153"/>
      <c r="K682" s="153"/>
      <c r="L682" s="154"/>
    </row>
    <row r="683" spans="1:12" ht="14.25" customHeight="1">
      <c r="A683" s="158">
        <v>1</v>
      </c>
      <c r="B683" s="162">
        <v>0</v>
      </c>
      <c r="C683" s="155">
        <v>0</v>
      </c>
      <c r="D683" s="156">
        <v>0</v>
      </c>
      <c r="E683" s="157">
        <v>0</v>
      </c>
      <c r="F683" s="158">
        <v>0</v>
      </c>
      <c r="G683" s="159">
        <v>0</v>
      </c>
      <c r="H683" s="159">
        <v>0</v>
      </c>
      <c r="I683" s="160">
        <v>0</v>
      </c>
      <c r="J683" s="160">
        <v>0</v>
      </c>
      <c r="K683" s="160">
        <v>0</v>
      </c>
      <c r="L683" s="161">
        <v>0</v>
      </c>
    </row>
    <row r="684" spans="1:12" ht="14.25" customHeight="1">
      <c r="A684" s="147"/>
      <c r="B684" s="148"/>
      <c r="C684" s="149"/>
      <c r="D684" s="150"/>
      <c r="E684" s="151"/>
      <c r="F684" s="147"/>
      <c r="G684" s="152"/>
      <c r="H684" s="152"/>
      <c r="I684" s="153"/>
      <c r="J684" s="153"/>
      <c r="K684" s="153"/>
      <c r="L684" s="154"/>
    </row>
    <row r="685" spans="1:12" ht="14.25" customHeight="1">
      <c r="A685" s="158">
        <v>0</v>
      </c>
      <c r="B685" s="162">
        <v>0</v>
      </c>
      <c r="C685" s="155">
        <v>0</v>
      </c>
      <c r="D685" s="156">
        <v>0</v>
      </c>
      <c r="E685" s="157">
        <v>0</v>
      </c>
      <c r="F685" s="158">
        <v>0</v>
      </c>
      <c r="G685" s="159">
        <v>0</v>
      </c>
      <c r="H685" s="159">
        <v>0</v>
      </c>
      <c r="I685" s="160">
        <v>0</v>
      </c>
      <c r="J685" s="160">
        <v>0</v>
      </c>
      <c r="K685" s="160">
        <v>0</v>
      </c>
      <c r="L685" s="161">
        <v>0</v>
      </c>
    </row>
    <row r="686" spans="1:12" ht="14.25" customHeight="1">
      <c r="A686" s="147"/>
      <c r="B686" s="148"/>
      <c r="C686" s="149"/>
      <c r="D686" s="150"/>
      <c r="E686" s="151"/>
      <c r="F686" s="147"/>
      <c r="G686" s="152"/>
      <c r="H686" s="152"/>
      <c r="I686" s="153"/>
      <c r="J686" s="153"/>
      <c r="K686" s="153"/>
      <c r="L686" s="154"/>
    </row>
    <row r="687" spans="1:12" ht="14.25" customHeight="1">
      <c r="A687" s="158">
        <v>0</v>
      </c>
      <c r="B687" s="162">
        <v>0</v>
      </c>
      <c r="C687" s="155">
        <v>0</v>
      </c>
      <c r="D687" s="156">
        <v>0</v>
      </c>
      <c r="E687" s="157">
        <v>0</v>
      </c>
      <c r="F687" s="158">
        <v>0</v>
      </c>
      <c r="G687" s="159">
        <v>0</v>
      </c>
      <c r="H687" s="159">
        <v>0</v>
      </c>
      <c r="I687" s="160">
        <v>0</v>
      </c>
      <c r="J687" s="160">
        <v>0</v>
      </c>
      <c r="K687" s="160">
        <v>0</v>
      </c>
      <c r="L687" s="161">
        <v>0</v>
      </c>
    </row>
    <row r="688" spans="1:12" ht="14.25" customHeight="1">
      <c r="A688" s="147"/>
      <c r="B688" s="148"/>
      <c r="C688" s="149"/>
      <c r="D688" s="150"/>
      <c r="E688" s="151"/>
      <c r="F688" s="147"/>
      <c r="G688" s="152"/>
      <c r="H688" s="152"/>
      <c r="I688" s="153"/>
      <c r="J688" s="153"/>
      <c r="K688" s="153"/>
      <c r="L688" s="154"/>
    </row>
    <row r="689" spans="1:12" ht="14.25" customHeight="1">
      <c r="A689" s="158">
        <v>0</v>
      </c>
      <c r="B689" s="162">
        <v>0</v>
      </c>
      <c r="C689" s="155">
        <v>0</v>
      </c>
      <c r="D689" s="156">
        <v>0</v>
      </c>
      <c r="E689" s="157">
        <v>0</v>
      </c>
      <c r="F689" s="158">
        <v>0</v>
      </c>
      <c r="G689" s="159">
        <v>0</v>
      </c>
      <c r="H689" s="159">
        <v>0</v>
      </c>
      <c r="I689" s="160">
        <v>0</v>
      </c>
      <c r="J689" s="160">
        <v>0</v>
      </c>
      <c r="K689" s="160">
        <v>0</v>
      </c>
      <c r="L689" s="161">
        <v>0</v>
      </c>
    </row>
    <row r="690" spans="1:12" ht="14.25" customHeight="1">
      <c r="A690" s="147"/>
      <c r="B690" s="148"/>
      <c r="C690" s="149"/>
      <c r="D690" s="150"/>
      <c r="E690" s="151"/>
      <c r="F690" s="147"/>
      <c r="G690" s="152"/>
      <c r="H690" s="152"/>
      <c r="I690" s="153"/>
      <c r="J690" s="153"/>
      <c r="K690" s="153"/>
      <c r="L690" s="154"/>
    </row>
    <row r="691" spans="1:12" ht="14.25" customHeight="1">
      <c r="A691" s="158">
        <v>0</v>
      </c>
      <c r="B691" s="162">
        <v>0</v>
      </c>
      <c r="C691" s="155">
        <v>0</v>
      </c>
      <c r="D691" s="156">
        <v>0</v>
      </c>
      <c r="E691" s="157">
        <v>0</v>
      </c>
      <c r="F691" s="158">
        <v>0</v>
      </c>
      <c r="G691" s="159">
        <v>0</v>
      </c>
      <c r="H691" s="159">
        <v>0</v>
      </c>
      <c r="I691" s="160">
        <v>0</v>
      </c>
      <c r="J691" s="160">
        <v>0</v>
      </c>
      <c r="K691" s="160">
        <v>0</v>
      </c>
      <c r="L691" s="161">
        <v>0</v>
      </c>
    </row>
    <row r="692" spans="1:12" ht="14.25" customHeight="1">
      <c r="A692" s="147"/>
      <c r="B692" s="148"/>
      <c r="C692" s="149"/>
      <c r="D692" s="150"/>
      <c r="E692" s="151"/>
      <c r="F692" s="147"/>
      <c r="G692" s="152"/>
      <c r="H692" s="152"/>
      <c r="I692" s="153"/>
      <c r="J692" s="153"/>
      <c r="K692" s="153"/>
      <c r="L692" s="154"/>
    </row>
    <row r="693" spans="1:12" ht="14.25" customHeight="1">
      <c r="A693" s="158">
        <v>0</v>
      </c>
      <c r="B693" s="162">
        <v>0</v>
      </c>
      <c r="C693" s="155">
        <v>0</v>
      </c>
      <c r="D693" s="156">
        <v>0</v>
      </c>
      <c r="E693" s="157">
        <v>0</v>
      </c>
      <c r="F693" s="158">
        <v>0</v>
      </c>
      <c r="G693" s="159">
        <v>0</v>
      </c>
      <c r="H693" s="159">
        <v>0</v>
      </c>
      <c r="I693" s="160">
        <v>0</v>
      </c>
      <c r="J693" s="160">
        <v>0</v>
      </c>
      <c r="K693" s="160">
        <v>0</v>
      </c>
      <c r="L693" s="161">
        <v>0</v>
      </c>
    </row>
    <row r="694" spans="1:12" ht="14.25" customHeight="1">
      <c r="A694" s="147"/>
      <c r="B694" s="148"/>
      <c r="C694" s="149"/>
      <c r="D694" s="150"/>
      <c r="E694" s="151"/>
      <c r="F694" s="147"/>
      <c r="G694" s="152"/>
      <c r="H694" s="152"/>
      <c r="I694" s="153"/>
      <c r="J694" s="153"/>
      <c r="K694" s="153"/>
      <c r="L694" s="154"/>
    </row>
    <row r="695" spans="1:12" ht="14.25" customHeight="1">
      <c r="A695" s="158">
        <v>0</v>
      </c>
      <c r="B695" s="162">
        <v>0</v>
      </c>
      <c r="C695" s="155">
        <v>0</v>
      </c>
      <c r="D695" s="156">
        <v>0</v>
      </c>
      <c r="E695" s="157">
        <v>0</v>
      </c>
      <c r="F695" s="158">
        <v>0</v>
      </c>
      <c r="G695" s="159">
        <v>0</v>
      </c>
      <c r="H695" s="159">
        <v>0</v>
      </c>
      <c r="I695" s="160">
        <v>0</v>
      </c>
      <c r="J695" s="160">
        <v>0</v>
      </c>
      <c r="K695" s="160">
        <v>0</v>
      </c>
      <c r="L695" s="161">
        <v>0</v>
      </c>
    </row>
    <row r="696" spans="1:12" ht="14.25" customHeight="1">
      <c r="A696" s="147"/>
      <c r="B696" s="148"/>
      <c r="C696" s="149"/>
      <c r="D696" s="150"/>
      <c r="E696" s="151"/>
      <c r="F696" s="147"/>
      <c r="G696" s="152"/>
      <c r="H696" s="152"/>
      <c r="I696" s="153"/>
      <c r="J696" s="153"/>
      <c r="K696" s="153"/>
      <c r="L696" s="154"/>
    </row>
    <row r="697" spans="1:12" ht="14.25" customHeight="1">
      <c r="A697" s="158">
        <v>0</v>
      </c>
      <c r="B697" s="162">
        <v>0</v>
      </c>
      <c r="C697" s="155">
        <v>0</v>
      </c>
      <c r="D697" s="156">
        <v>0</v>
      </c>
      <c r="E697" s="157">
        <v>0</v>
      </c>
      <c r="F697" s="158">
        <v>0</v>
      </c>
      <c r="G697" s="159">
        <v>0</v>
      </c>
      <c r="H697" s="159">
        <v>0</v>
      </c>
      <c r="I697" s="160">
        <v>0</v>
      </c>
      <c r="J697" s="160">
        <v>0</v>
      </c>
      <c r="K697" s="160">
        <v>0</v>
      </c>
      <c r="L697" s="161">
        <v>0</v>
      </c>
    </row>
    <row r="698" spans="1:12" ht="14.25" customHeight="1">
      <c r="A698" s="147"/>
      <c r="B698" s="148"/>
      <c r="C698" s="149"/>
      <c r="D698" s="150"/>
      <c r="E698" s="151"/>
      <c r="F698" s="147"/>
      <c r="G698" s="152"/>
      <c r="H698" s="152"/>
      <c r="I698" s="153"/>
      <c r="J698" s="153"/>
      <c r="K698" s="153"/>
      <c r="L698" s="154"/>
    </row>
    <row r="699" spans="1:12" ht="14.25" customHeight="1">
      <c r="A699" s="158">
        <v>0</v>
      </c>
      <c r="B699" s="162">
        <v>0</v>
      </c>
      <c r="C699" s="155">
        <v>0</v>
      </c>
      <c r="D699" s="156">
        <v>0</v>
      </c>
      <c r="E699" s="157">
        <v>0</v>
      </c>
      <c r="F699" s="158">
        <v>0</v>
      </c>
      <c r="G699" s="159">
        <v>0</v>
      </c>
      <c r="H699" s="159">
        <v>0</v>
      </c>
      <c r="I699" s="160">
        <v>0</v>
      </c>
      <c r="J699" s="160">
        <v>0</v>
      </c>
      <c r="K699" s="160">
        <v>0</v>
      </c>
      <c r="L699" s="161">
        <v>0</v>
      </c>
    </row>
    <row r="700" spans="1:12" ht="14.25" customHeight="1">
      <c r="A700" s="147"/>
      <c r="B700" s="148"/>
      <c r="C700" s="149"/>
      <c r="D700" s="150"/>
      <c r="E700" s="151"/>
      <c r="F700" s="147"/>
      <c r="G700" s="152"/>
      <c r="H700" s="152"/>
      <c r="I700" s="153"/>
      <c r="J700" s="153"/>
      <c r="K700" s="153"/>
      <c r="L700" s="154"/>
    </row>
    <row r="701" spans="1:12" ht="14.25" customHeight="1">
      <c r="A701" s="158">
        <v>0</v>
      </c>
      <c r="B701" s="162">
        <v>0</v>
      </c>
      <c r="C701" s="155">
        <v>0</v>
      </c>
      <c r="D701" s="156">
        <v>0</v>
      </c>
      <c r="E701" s="157">
        <v>0</v>
      </c>
      <c r="F701" s="158">
        <v>0</v>
      </c>
      <c r="G701" s="159">
        <v>0</v>
      </c>
      <c r="H701" s="159">
        <v>0</v>
      </c>
      <c r="I701" s="160">
        <v>0</v>
      </c>
      <c r="J701" s="160">
        <v>0</v>
      </c>
      <c r="K701" s="160">
        <v>0</v>
      </c>
      <c r="L701" s="161">
        <v>0</v>
      </c>
    </row>
    <row r="702" spans="1:12" ht="14.25" customHeight="1">
      <c r="A702" s="147"/>
      <c r="B702" s="148"/>
      <c r="C702" s="149"/>
      <c r="D702" s="150"/>
      <c r="E702" s="151"/>
      <c r="F702" s="147"/>
      <c r="G702" s="152"/>
      <c r="H702" s="152"/>
      <c r="I702" s="153"/>
      <c r="J702" s="153"/>
      <c r="K702" s="153"/>
      <c r="L702" s="154"/>
    </row>
    <row r="703" spans="1:12" ht="14.25" customHeight="1">
      <c r="A703" s="158">
        <v>0</v>
      </c>
      <c r="B703" s="162">
        <v>0</v>
      </c>
      <c r="C703" s="155">
        <v>0</v>
      </c>
      <c r="D703" s="156">
        <v>0</v>
      </c>
      <c r="E703" s="157">
        <v>0</v>
      </c>
      <c r="F703" s="158">
        <v>0</v>
      </c>
      <c r="G703" s="159">
        <v>0</v>
      </c>
      <c r="H703" s="159">
        <v>0</v>
      </c>
      <c r="I703" s="160">
        <v>0</v>
      </c>
      <c r="J703" s="160">
        <v>0</v>
      </c>
      <c r="K703" s="160">
        <v>0</v>
      </c>
      <c r="L703" s="161">
        <v>0</v>
      </c>
    </row>
    <row r="704" spans="1:12" ht="14.25" customHeight="1">
      <c r="A704" s="147"/>
      <c r="B704" s="148"/>
      <c r="C704" s="149"/>
      <c r="D704" s="150"/>
      <c r="E704" s="151"/>
      <c r="F704" s="147"/>
      <c r="G704" s="152"/>
      <c r="H704" s="152"/>
      <c r="I704" s="153"/>
      <c r="J704" s="153"/>
      <c r="K704" s="153"/>
      <c r="L704" s="154"/>
    </row>
    <row r="705" spans="1:12" ht="14.25" customHeight="1">
      <c r="A705" s="158">
        <v>0</v>
      </c>
      <c r="B705" s="162">
        <v>0</v>
      </c>
      <c r="C705" s="155">
        <v>0</v>
      </c>
      <c r="D705" s="156">
        <v>0</v>
      </c>
      <c r="E705" s="157">
        <v>0</v>
      </c>
      <c r="F705" s="158">
        <v>0</v>
      </c>
      <c r="G705" s="159">
        <v>0</v>
      </c>
      <c r="H705" s="159">
        <v>0</v>
      </c>
      <c r="I705" s="160">
        <v>0</v>
      </c>
      <c r="J705" s="160">
        <v>0</v>
      </c>
      <c r="K705" s="160">
        <v>0</v>
      </c>
      <c r="L705" s="161">
        <v>0</v>
      </c>
    </row>
    <row r="706" spans="1:12" ht="14.25" customHeight="1">
      <c r="A706" s="147"/>
      <c r="B706" s="148"/>
      <c r="C706" s="149"/>
      <c r="D706" s="150"/>
      <c r="E706" s="151"/>
      <c r="F706" s="147"/>
      <c r="G706" s="152"/>
      <c r="H706" s="152"/>
      <c r="I706" s="153"/>
      <c r="J706" s="153"/>
      <c r="K706" s="153"/>
      <c r="L706" s="154"/>
    </row>
    <row r="707" spans="1:12" ht="14.25" customHeight="1">
      <c r="A707" s="158">
        <v>0</v>
      </c>
      <c r="B707" s="162">
        <v>0</v>
      </c>
      <c r="C707" s="155">
        <v>0</v>
      </c>
      <c r="D707" s="156">
        <v>0</v>
      </c>
      <c r="E707" s="157">
        <v>0</v>
      </c>
      <c r="F707" s="158">
        <v>0</v>
      </c>
      <c r="G707" s="159">
        <v>0</v>
      </c>
      <c r="H707" s="159">
        <v>0</v>
      </c>
      <c r="I707" s="160">
        <v>0</v>
      </c>
      <c r="J707" s="160">
        <v>0</v>
      </c>
      <c r="K707" s="160">
        <v>0</v>
      </c>
      <c r="L707" s="161">
        <v>0</v>
      </c>
    </row>
    <row r="708" spans="1:12" ht="14.25" customHeight="1">
      <c r="A708" s="147"/>
      <c r="B708" s="148"/>
      <c r="C708" s="149"/>
      <c r="D708" s="150"/>
      <c r="E708" s="151"/>
      <c r="F708" s="147"/>
      <c r="G708" s="152"/>
      <c r="H708" s="152"/>
      <c r="I708" s="153"/>
      <c r="J708" s="153"/>
      <c r="K708" s="153"/>
      <c r="L708" s="154"/>
    </row>
    <row r="709" spans="1:12" ht="14.25" customHeight="1">
      <c r="A709" s="158">
        <v>0</v>
      </c>
      <c r="B709" s="162">
        <v>0</v>
      </c>
      <c r="C709" s="155">
        <v>0</v>
      </c>
      <c r="D709" s="156">
        <v>0</v>
      </c>
      <c r="E709" s="157">
        <v>0</v>
      </c>
      <c r="F709" s="158">
        <v>0</v>
      </c>
      <c r="G709" s="159">
        <v>0</v>
      </c>
      <c r="H709" s="159">
        <v>0</v>
      </c>
      <c r="I709" s="160">
        <v>0</v>
      </c>
      <c r="J709" s="160">
        <v>0</v>
      </c>
      <c r="K709" s="160">
        <v>0</v>
      </c>
      <c r="L709" s="161">
        <v>0</v>
      </c>
    </row>
    <row r="710" spans="1:12" ht="14.25" customHeight="1">
      <c r="A710" s="147"/>
      <c r="B710" s="148"/>
      <c r="C710" s="149"/>
      <c r="D710" s="150"/>
      <c r="E710" s="151"/>
      <c r="F710" s="147"/>
      <c r="G710" s="152"/>
      <c r="H710" s="152"/>
      <c r="I710" s="153"/>
      <c r="J710" s="153"/>
      <c r="K710" s="153"/>
      <c r="L710" s="154"/>
    </row>
    <row r="711" spans="1:12" ht="14.25" customHeight="1">
      <c r="A711" s="158">
        <v>0</v>
      </c>
      <c r="B711" s="162">
        <v>0</v>
      </c>
      <c r="C711" s="155">
        <v>0</v>
      </c>
      <c r="D711" s="156">
        <v>0</v>
      </c>
      <c r="E711" s="157">
        <v>0</v>
      </c>
      <c r="F711" s="158">
        <v>0</v>
      </c>
      <c r="G711" s="159">
        <v>0</v>
      </c>
      <c r="H711" s="159">
        <v>0</v>
      </c>
      <c r="I711" s="160">
        <v>0</v>
      </c>
      <c r="J711" s="160">
        <v>0</v>
      </c>
      <c r="K711" s="160">
        <v>0</v>
      </c>
      <c r="L711" s="161">
        <v>0</v>
      </c>
    </row>
    <row r="712" spans="1:12" ht="14.25" customHeight="1">
      <c r="A712" s="147"/>
      <c r="B712" s="148"/>
      <c r="C712" s="149"/>
      <c r="D712" s="150"/>
      <c r="E712" s="151"/>
      <c r="F712" s="147"/>
      <c r="G712" s="152"/>
      <c r="H712" s="152"/>
      <c r="I712" s="153"/>
      <c r="J712" s="153"/>
      <c r="K712" s="153"/>
      <c r="L712" s="154"/>
    </row>
    <row r="713" spans="1:12" ht="14.25" customHeight="1">
      <c r="A713" s="158">
        <v>16</v>
      </c>
      <c r="B713" s="162">
        <v>0</v>
      </c>
      <c r="C713" s="155">
        <v>0</v>
      </c>
      <c r="D713" s="156">
        <v>0</v>
      </c>
      <c r="E713" s="157">
        <v>0</v>
      </c>
      <c r="F713" s="158">
        <v>0</v>
      </c>
      <c r="G713" s="159">
        <v>0</v>
      </c>
      <c r="H713" s="159">
        <v>0</v>
      </c>
      <c r="I713" s="160">
        <v>0</v>
      </c>
      <c r="J713" s="160">
        <v>0</v>
      </c>
      <c r="K713" s="160">
        <v>0</v>
      </c>
      <c r="L713" s="161">
        <v>0</v>
      </c>
    </row>
    <row r="714" spans="1:12" ht="14.25" customHeight="1">
      <c r="A714" s="147"/>
      <c r="B714" s="148"/>
      <c r="C714" s="149"/>
      <c r="D714" s="150"/>
      <c r="E714" s="151"/>
      <c r="F714" s="147"/>
      <c r="G714" s="152"/>
      <c r="H714" s="152"/>
      <c r="I714" s="153"/>
      <c r="J714" s="153"/>
      <c r="K714" s="153"/>
      <c r="L714" s="154"/>
    </row>
    <row r="715" spans="1:12" ht="14.25" customHeight="1">
      <c r="A715" s="158">
        <v>17</v>
      </c>
      <c r="B715" s="162">
        <v>0</v>
      </c>
      <c r="C715" s="155">
        <v>0</v>
      </c>
      <c r="D715" s="156">
        <v>0</v>
      </c>
      <c r="E715" s="157">
        <v>0</v>
      </c>
      <c r="F715" s="158">
        <v>0</v>
      </c>
      <c r="G715" s="159">
        <v>0</v>
      </c>
      <c r="H715" s="159">
        <v>0</v>
      </c>
      <c r="I715" s="160">
        <v>0</v>
      </c>
      <c r="J715" s="160">
        <v>0</v>
      </c>
      <c r="K715" s="160">
        <v>0</v>
      </c>
      <c r="L715" s="161">
        <v>0</v>
      </c>
    </row>
    <row r="716" spans="1:12" ht="14.25" customHeight="1">
      <c r="A716" s="147"/>
      <c r="B716" s="148"/>
      <c r="C716" s="149"/>
      <c r="D716" s="150"/>
      <c r="E716" s="151"/>
      <c r="F716" s="147"/>
      <c r="G716" s="152"/>
      <c r="H716" s="152"/>
      <c r="I716" s="153"/>
      <c r="J716" s="153"/>
      <c r="K716" s="153"/>
      <c r="L716" s="154"/>
    </row>
    <row r="717" spans="1:12" ht="14.25" customHeight="1">
      <c r="A717" s="158">
        <v>1</v>
      </c>
      <c r="B717" s="162">
        <v>0</v>
      </c>
      <c r="C717" s="155">
        <v>0</v>
      </c>
      <c r="D717" s="156">
        <v>0</v>
      </c>
      <c r="E717" s="157">
        <v>0</v>
      </c>
      <c r="F717" s="158">
        <v>0</v>
      </c>
      <c r="G717" s="159">
        <v>0</v>
      </c>
      <c r="H717" s="159">
        <v>0</v>
      </c>
      <c r="I717" s="160">
        <v>0</v>
      </c>
      <c r="J717" s="160">
        <v>0</v>
      </c>
      <c r="K717" s="160">
        <v>0</v>
      </c>
      <c r="L717" s="161">
        <v>0</v>
      </c>
    </row>
    <row r="718" spans="1:12" ht="14.25" customHeight="1">
      <c r="A718" s="147"/>
      <c r="B718" s="148"/>
      <c r="C718" s="149"/>
      <c r="D718" s="150"/>
      <c r="E718" s="151"/>
      <c r="F718" s="147"/>
      <c r="G718" s="152"/>
      <c r="H718" s="152"/>
      <c r="I718" s="153"/>
      <c r="J718" s="153"/>
      <c r="K718" s="153"/>
      <c r="L718" s="154"/>
    </row>
    <row r="719" spans="1:12" ht="14.25" customHeight="1">
      <c r="A719" s="158">
        <v>0</v>
      </c>
      <c r="B719" s="162">
        <v>0</v>
      </c>
      <c r="C719" s="155">
        <v>0</v>
      </c>
      <c r="D719" s="156">
        <v>0</v>
      </c>
      <c r="E719" s="157">
        <v>0</v>
      </c>
      <c r="F719" s="158">
        <v>0</v>
      </c>
      <c r="G719" s="159">
        <v>0</v>
      </c>
      <c r="H719" s="159">
        <v>0</v>
      </c>
      <c r="I719" s="160">
        <v>0</v>
      </c>
      <c r="J719" s="160">
        <v>0</v>
      </c>
      <c r="K719" s="160">
        <v>0</v>
      </c>
      <c r="L719" s="161">
        <v>0</v>
      </c>
    </row>
    <row r="720" spans="1:12" ht="14.25" customHeight="1">
      <c r="A720" s="147"/>
      <c r="B720" s="148"/>
      <c r="C720" s="149"/>
      <c r="D720" s="150"/>
      <c r="E720" s="151"/>
      <c r="F720" s="147"/>
      <c r="G720" s="152"/>
      <c r="H720" s="152"/>
      <c r="I720" s="153"/>
      <c r="J720" s="153"/>
      <c r="K720" s="153"/>
      <c r="L720" s="154"/>
    </row>
    <row r="721" spans="1:12" ht="14.25" customHeight="1">
      <c r="A721" s="158">
        <v>0</v>
      </c>
      <c r="B721" s="162">
        <v>0</v>
      </c>
      <c r="C721" s="155">
        <v>0</v>
      </c>
      <c r="D721" s="156">
        <v>0</v>
      </c>
      <c r="E721" s="157">
        <v>0</v>
      </c>
      <c r="F721" s="158">
        <v>0</v>
      </c>
      <c r="G721" s="159">
        <v>0</v>
      </c>
      <c r="H721" s="159">
        <v>0</v>
      </c>
      <c r="I721" s="160">
        <v>0</v>
      </c>
      <c r="J721" s="160">
        <v>0</v>
      </c>
      <c r="K721" s="160">
        <v>0</v>
      </c>
      <c r="L721" s="161">
        <v>0</v>
      </c>
    </row>
    <row r="722" spans="1:12" ht="14.25" customHeight="1">
      <c r="A722" s="147"/>
      <c r="B722" s="148"/>
      <c r="C722" s="149"/>
      <c r="D722" s="150"/>
      <c r="E722" s="151"/>
      <c r="F722" s="147"/>
      <c r="G722" s="152"/>
      <c r="H722" s="152"/>
      <c r="I722" s="153"/>
      <c r="J722" s="153"/>
      <c r="K722" s="153"/>
      <c r="L722" s="154"/>
    </row>
    <row r="723" spans="1:12" ht="14.25" customHeight="1">
      <c r="A723" s="158">
        <v>0</v>
      </c>
      <c r="B723" s="162">
        <v>0</v>
      </c>
      <c r="C723" s="155">
        <v>0</v>
      </c>
      <c r="D723" s="156">
        <v>0</v>
      </c>
      <c r="E723" s="157">
        <v>0</v>
      </c>
      <c r="F723" s="158">
        <v>0</v>
      </c>
      <c r="G723" s="159">
        <v>0</v>
      </c>
      <c r="H723" s="159">
        <v>0</v>
      </c>
      <c r="I723" s="160">
        <v>0</v>
      </c>
      <c r="J723" s="160">
        <v>0</v>
      </c>
      <c r="K723" s="160">
        <v>0</v>
      </c>
      <c r="L723" s="161">
        <v>0</v>
      </c>
    </row>
    <row r="724" spans="1:12" ht="14.25" customHeight="1">
      <c r="A724" s="147"/>
      <c r="B724" s="148"/>
      <c r="C724" s="149"/>
      <c r="D724" s="150"/>
      <c r="E724" s="151"/>
      <c r="F724" s="147"/>
      <c r="G724" s="152"/>
      <c r="H724" s="152"/>
      <c r="I724" s="153"/>
      <c r="J724" s="153"/>
      <c r="K724" s="153"/>
      <c r="L724" s="154"/>
    </row>
    <row r="725" spans="1:12" ht="14.25" customHeight="1">
      <c r="A725" s="158">
        <v>0</v>
      </c>
      <c r="B725" s="162">
        <v>0</v>
      </c>
      <c r="C725" s="155">
        <v>0</v>
      </c>
      <c r="D725" s="156">
        <v>0</v>
      </c>
      <c r="E725" s="157">
        <v>0</v>
      </c>
      <c r="F725" s="158">
        <v>0</v>
      </c>
      <c r="G725" s="159">
        <v>0</v>
      </c>
      <c r="H725" s="159">
        <v>0</v>
      </c>
      <c r="I725" s="160">
        <v>0</v>
      </c>
      <c r="J725" s="160">
        <v>0</v>
      </c>
      <c r="K725" s="160">
        <v>0</v>
      </c>
      <c r="L725" s="161">
        <v>0</v>
      </c>
    </row>
    <row r="726" spans="1:12" ht="14.25" customHeight="1">
      <c r="A726" s="147"/>
      <c r="B726" s="148"/>
      <c r="C726" s="149"/>
      <c r="D726" s="150"/>
      <c r="E726" s="151"/>
      <c r="F726" s="147"/>
      <c r="G726" s="152"/>
      <c r="H726" s="152"/>
      <c r="I726" s="153"/>
      <c r="J726" s="153"/>
      <c r="K726" s="153"/>
      <c r="L726" s="154"/>
    </row>
    <row r="727" spans="1:12" ht="14.25" customHeight="1">
      <c r="A727" s="158">
        <v>0</v>
      </c>
      <c r="B727" s="162">
        <v>0</v>
      </c>
      <c r="C727" s="155">
        <v>0</v>
      </c>
      <c r="D727" s="156">
        <v>0</v>
      </c>
      <c r="E727" s="157">
        <v>0</v>
      </c>
      <c r="F727" s="158">
        <v>0</v>
      </c>
      <c r="G727" s="159">
        <v>0</v>
      </c>
      <c r="H727" s="159">
        <v>0</v>
      </c>
      <c r="I727" s="160">
        <v>0</v>
      </c>
      <c r="J727" s="160">
        <v>0</v>
      </c>
      <c r="K727" s="160">
        <v>0</v>
      </c>
      <c r="L727" s="161">
        <v>0</v>
      </c>
    </row>
    <row r="728" spans="1:12" ht="14.25" customHeight="1">
      <c r="A728" s="147"/>
      <c r="B728" s="148"/>
      <c r="C728" s="149"/>
      <c r="D728" s="150"/>
      <c r="E728" s="151"/>
      <c r="F728" s="147"/>
      <c r="G728" s="152"/>
      <c r="H728" s="152"/>
      <c r="I728" s="153"/>
      <c r="J728" s="153"/>
      <c r="K728" s="153"/>
      <c r="L728" s="154"/>
    </row>
    <row r="729" spans="1:12" ht="14.25" customHeight="1">
      <c r="A729" s="158">
        <v>0</v>
      </c>
      <c r="B729" s="162">
        <v>0</v>
      </c>
      <c r="C729" s="155">
        <v>0</v>
      </c>
      <c r="D729" s="156">
        <v>0</v>
      </c>
      <c r="E729" s="157">
        <v>0</v>
      </c>
      <c r="F729" s="158">
        <v>0</v>
      </c>
      <c r="G729" s="159">
        <v>0</v>
      </c>
      <c r="H729" s="159">
        <v>0</v>
      </c>
      <c r="I729" s="160">
        <v>0</v>
      </c>
      <c r="J729" s="160">
        <v>0</v>
      </c>
      <c r="K729" s="160">
        <v>0</v>
      </c>
      <c r="L729" s="161">
        <v>0</v>
      </c>
    </row>
    <row r="730" spans="1:12" ht="14.25" customHeight="1">
      <c r="A730" s="147"/>
      <c r="B730" s="148"/>
      <c r="C730" s="149"/>
      <c r="D730" s="150"/>
      <c r="E730" s="151"/>
      <c r="F730" s="147"/>
      <c r="G730" s="152"/>
      <c r="H730" s="152"/>
      <c r="I730" s="153"/>
      <c r="J730" s="153"/>
      <c r="K730" s="153"/>
      <c r="L730" s="154"/>
    </row>
    <row r="731" spans="1:12" ht="14.25" customHeight="1">
      <c r="A731" s="158">
        <v>0</v>
      </c>
      <c r="B731" s="162">
        <v>0</v>
      </c>
      <c r="C731" s="155">
        <v>0</v>
      </c>
      <c r="D731" s="156">
        <v>0</v>
      </c>
      <c r="E731" s="157">
        <v>0</v>
      </c>
      <c r="F731" s="158">
        <v>0</v>
      </c>
      <c r="G731" s="159">
        <v>0</v>
      </c>
      <c r="H731" s="159">
        <v>0</v>
      </c>
      <c r="I731" s="160">
        <v>0</v>
      </c>
      <c r="J731" s="160">
        <v>0</v>
      </c>
      <c r="K731" s="160">
        <v>0</v>
      </c>
      <c r="L731" s="161">
        <v>0</v>
      </c>
    </row>
    <row r="732" spans="1:12" ht="14.25" customHeight="1">
      <c r="A732" s="147"/>
      <c r="B732" s="148"/>
      <c r="C732" s="149"/>
      <c r="D732" s="150"/>
      <c r="E732" s="151"/>
      <c r="F732" s="147"/>
      <c r="G732" s="152"/>
      <c r="H732" s="152"/>
      <c r="I732" s="153"/>
      <c r="J732" s="153"/>
      <c r="K732" s="153"/>
      <c r="L732" s="154"/>
    </row>
    <row r="733" spans="1:12" ht="14.25" customHeight="1">
      <c r="A733" s="158">
        <v>0</v>
      </c>
      <c r="B733" s="162">
        <v>0</v>
      </c>
      <c r="C733" s="155">
        <v>0</v>
      </c>
      <c r="D733" s="156">
        <v>0</v>
      </c>
      <c r="E733" s="157">
        <v>0</v>
      </c>
      <c r="F733" s="158">
        <v>0</v>
      </c>
      <c r="G733" s="159">
        <v>0</v>
      </c>
      <c r="H733" s="159">
        <v>0</v>
      </c>
      <c r="I733" s="160">
        <v>0</v>
      </c>
      <c r="J733" s="160">
        <v>0</v>
      </c>
      <c r="K733" s="160">
        <v>0</v>
      </c>
      <c r="L733" s="161">
        <v>0</v>
      </c>
    </row>
    <row r="734" spans="1:12" ht="14.25" customHeight="1">
      <c r="A734" s="147"/>
      <c r="B734" s="148"/>
      <c r="C734" s="149"/>
      <c r="D734" s="150"/>
      <c r="E734" s="151"/>
      <c r="F734" s="147"/>
      <c r="G734" s="152"/>
      <c r="H734" s="152"/>
      <c r="I734" s="153"/>
      <c r="J734" s="153"/>
      <c r="K734" s="153"/>
      <c r="L734" s="154"/>
    </row>
    <row r="735" spans="1:12" ht="14.25" customHeight="1">
      <c r="A735" s="158">
        <v>0</v>
      </c>
      <c r="B735" s="162">
        <v>0</v>
      </c>
      <c r="C735" s="155">
        <v>0</v>
      </c>
      <c r="D735" s="156">
        <v>0</v>
      </c>
      <c r="E735" s="157">
        <v>0</v>
      </c>
      <c r="F735" s="158">
        <v>0</v>
      </c>
      <c r="G735" s="159">
        <v>0</v>
      </c>
      <c r="H735" s="159">
        <v>0</v>
      </c>
      <c r="I735" s="160">
        <v>0</v>
      </c>
      <c r="J735" s="160">
        <v>0</v>
      </c>
      <c r="K735" s="160">
        <v>0</v>
      </c>
      <c r="L735" s="161">
        <v>0</v>
      </c>
    </row>
    <row r="736" spans="1:12" ht="14.25" customHeight="1">
      <c r="A736" s="147"/>
      <c r="B736" s="148"/>
      <c r="C736" s="149"/>
      <c r="D736" s="150"/>
      <c r="E736" s="151"/>
      <c r="F736" s="147"/>
      <c r="G736" s="152"/>
      <c r="H736" s="152"/>
      <c r="I736" s="153"/>
      <c r="J736" s="153"/>
      <c r="K736" s="153"/>
      <c r="L736" s="154"/>
    </row>
    <row r="737" spans="1:12" ht="14.25" customHeight="1">
      <c r="A737" s="158">
        <v>0</v>
      </c>
      <c r="B737" s="162">
        <v>0</v>
      </c>
      <c r="C737" s="155">
        <v>0</v>
      </c>
      <c r="D737" s="156">
        <v>0</v>
      </c>
      <c r="E737" s="157">
        <v>0</v>
      </c>
      <c r="F737" s="158">
        <v>0</v>
      </c>
      <c r="G737" s="159">
        <v>0</v>
      </c>
      <c r="H737" s="159">
        <v>0</v>
      </c>
      <c r="I737" s="160">
        <v>0</v>
      </c>
      <c r="J737" s="160">
        <v>0</v>
      </c>
      <c r="K737" s="160">
        <v>0</v>
      </c>
      <c r="L737" s="161">
        <v>0</v>
      </c>
    </row>
    <row r="738" spans="1:12" ht="14.25" customHeight="1">
      <c r="A738" s="147"/>
      <c r="B738" s="148"/>
      <c r="C738" s="149"/>
      <c r="D738" s="150"/>
      <c r="E738" s="151"/>
      <c r="F738" s="147"/>
      <c r="G738" s="152"/>
      <c r="H738" s="152"/>
      <c r="I738" s="153"/>
      <c r="J738" s="153"/>
      <c r="K738" s="153"/>
      <c r="L738" s="154"/>
    </row>
    <row r="739" spans="1:12" ht="14.25" customHeight="1">
      <c r="A739" s="158">
        <v>0</v>
      </c>
      <c r="B739" s="162">
        <v>0</v>
      </c>
      <c r="C739" s="155">
        <v>0</v>
      </c>
      <c r="D739" s="156">
        <v>0</v>
      </c>
      <c r="E739" s="157">
        <v>0</v>
      </c>
      <c r="F739" s="158">
        <v>0</v>
      </c>
      <c r="G739" s="159">
        <v>0</v>
      </c>
      <c r="H739" s="159">
        <v>0</v>
      </c>
      <c r="I739" s="160">
        <v>0</v>
      </c>
      <c r="J739" s="160">
        <v>0</v>
      </c>
      <c r="K739" s="160">
        <v>0</v>
      </c>
      <c r="L739" s="161">
        <v>0</v>
      </c>
    </row>
    <row r="740" spans="1:12" ht="14.25" customHeight="1">
      <c r="A740" s="147"/>
      <c r="B740" s="148"/>
      <c r="C740" s="149"/>
      <c r="D740" s="150"/>
      <c r="E740" s="151"/>
      <c r="F740" s="147"/>
      <c r="G740" s="152"/>
      <c r="H740" s="152"/>
      <c r="I740" s="153"/>
      <c r="J740" s="153"/>
      <c r="K740" s="153"/>
      <c r="L740" s="154"/>
    </row>
    <row r="741" spans="1:12" ht="14.25" customHeight="1">
      <c r="A741" s="158">
        <v>0</v>
      </c>
      <c r="B741" s="162">
        <v>0</v>
      </c>
      <c r="C741" s="155">
        <v>0</v>
      </c>
      <c r="D741" s="156">
        <v>0</v>
      </c>
      <c r="E741" s="157">
        <v>0</v>
      </c>
      <c r="F741" s="158">
        <v>0</v>
      </c>
      <c r="G741" s="159">
        <v>0</v>
      </c>
      <c r="H741" s="159">
        <v>0</v>
      </c>
      <c r="I741" s="160">
        <v>0</v>
      </c>
      <c r="J741" s="160">
        <v>0</v>
      </c>
      <c r="K741" s="160">
        <v>0</v>
      </c>
      <c r="L741" s="161">
        <v>0</v>
      </c>
    </row>
    <row r="742" spans="1:12" ht="14.25" customHeight="1">
      <c r="A742" s="147"/>
      <c r="B742" s="148"/>
      <c r="C742" s="149"/>
      <c r="D742" s="150"/>
      <c r="E742" s="151"/>
      <c r="F742" s="147"/>
      <c r="G742" s="152"/>
      <c r="H742" s="152"/>
      <c r="I742" s="153"/>
      <c r="J742" s="153"/>
      <c r="K742" s="153"/>
      <c r="L742" s="154"/>
    </row>
    <row r="743" spans="1:12" ht="14.25" customHeight="1">
      <c r="A743" s="158">
        <v>0</v>
      </c>
      <c r="B743" s="162">
        <v>0</v>
      </c>
      <c r="C743" s="155">
        <v>0</v>
      </c>
      <c r="D743" s="156">
        <v>0</v>
      </c>
      <c r="E743" s="157">
        <v>0</v>
      </c>
      <c r="F743" s="158">
        <v>0</v>
      </c>
      <c r="G743" s="159">
        <v>0</v>
      </c>
      <c r="H743" s="159">
        <v>0</v>
      </c>
      <c r="I743" s="160">
        <v>0</v>
      </c>
      <c r="J743" s="160">
        <v>0</v>
      </c>
      <c r="K743" s="160">
        <v>0</v>
      </c>
      <c r="L743" s="161">
        <v>0</v>
      </c>
    </row>
    <row r="744" spans="1:12" ht="14.25" customHeight="1">
      <c r="A744" s="147"/>
      <c r="B744" s="148"/>
      <c r="C744" s="149"/>
      <c r="D744" s="150"/>
      <c r="E744" s="151"/>
      <c r="F744" s="147"/>
      <c r="G744" s="152"/>
      <c r="H744" s="152"/>
      <c r="I744" s="153"/>
      <c r="J744" s="153"/>
      <c r="K744" s="153"/>
      <c r="L744" s="154"/>
    </row>
    <row r="745" spans="1:12" ht="14.25" customHeight="1">
      <c r="A745" s="158">
        <v>0</v>
      </c>
      <c r="B745" s="162">
        <v>0</v>
      </c>
      <c r="C745" s="155">
        <v>0</v>
      </c>
      <c r="D745" s="156">
        <v>0</v>
      </c>
      <c r="E745" s="157">
        <v>0</v>
      </c>
      <c r="F745" s="158">
        <v>0</v>
      </c>
      <c r="G745" s="159">
        <v>0</v>
      </c>
      <c r="H745" s="159">
        <v>0</v>
      </c>
      <c r="I745" s="160">
        <v>0</v>
      </c>
      <c r="J745" s="160">
        <v>0</v>
      </c>
      <c r="K745" s="160">
        <v>0</v>
      </c>
      <c r="L745" s="161">
        <v>0</v>
      </c>
    </row>
    <row r="746" spans="1:12" ht="14.25" customHeight="1">
      <c r="A746" s="147"/>
      <c r="B746" s="148"/>
      <c r="C746" s="149"/>
      <c r="D746" s="150"/>
      <c r="E746" s="151"/>
      <c r="F746" s="147"/>
      <c r="G746" s="152"/>
      <c r="H746" s="152"/>
      <c r="I746" s="153"/>
      <c r="J746" s="153"/>
      <c r="K746" s="153"/>
      <c r="L746" s="154"/>
    </row>
    <row r="747" spans="1:12" ht="14.25" customHeight="1">
      <c r="A747" s="158">
        <v>16</v>
      </c>
      <c r="B747" s="162">
        <v>0</v>
      </c>
      <c r="C747" s="155">
        <v>0</v>
      </c>
      <c r="D747" s="156">
        <v>0</v>
      </c>
      <c r="E747" s="157">
        <v>0</v>
      </c>
      <c r="F747" s="158">
        <v>0</v>
      </c>
      <c r="G747" s="159">
        <v>0</v>
      </c>
      <c r="H747" s="159">
        <v>0</v>
      </c>
      <c r="I747" s="160">
        <v>0</v>
      </c>
      <c r="J747" s="160">
        <v>0</v>
      </c>
      <c r="K747" s="160">
        <v>0</v>
      </c>
      <c r="L747" s="161">
        <v>0</v>
      </c>
    </row>
    <row r="748" spans="1:12" ht="14.25" customHeight="1">
      <c r="A748" s="147"/>
      <c r="B748" s="148"/>
      <c r="C748" s="149"/>
      <c r="D748" s="150"/>
      <c r="E748" s="151"/>
      <c r="F748" s="147"/>
      <c r="G748" s="152"/>
      <c r="H748" s="152"/>
      <c r="I748" s="153"/>
      <c r="J748" s="153"/>
      <c r="K748" s="153"/>
      <c r="L748" s="154"/>
    </row>
    <row r="749" spans="1:12" ht="14.25" customHeight="1">
      <c r="A749" s="158">
        <v>17</v>
      </c>
      <c r="B749" s="162">
        <v>0</v>
      </c>
      <c r="C749" s="155">
        <v>0</v>
      </c>
      <c r="D749" s="156">
        <v>0</v>
      </c>
      <c r="E749" s="157">
        <v>0</v>
      </c>
      <c r="F749" s="158">
        <v>0</v>
      </c>
      <c r="G749" s="159">
        <v>0</v>
      </c>
      <c r="H749" s="159">
        <v>0</v>
      </c>
      <c r="I749" s="160">
        <v>0</v>
      </c>
      <c r="J749" s="160">
        <v>0</v>
      </c>
      <c r="K749" s="160">
        <v>0</v>
      </c>
      <c r="L749" s="161">
        <v>0</v>
      </c>
    </row>
    <row r="750" spans="1:12" ht="14.25" customHeight="1">
      <c r="A750" s="147"/>
      <c r="B750" s="148"/>
      <c r="C750" s="149"/>
      <c r="D750" s="150"/>
      <c r="E750" s="151"/>
      <c r="F750" s="147"/>
      <c r="G750" s="152"/>
      <c r="H750" s="152"/>
      <c r="I750" s="153"/>
      <c r="J750" s="153"/>
      <c r="K750" s="153"/>
      <c r="L750" s="154"/>
    </row>
    <row r="751" spans="1:12" ht="14.25" customHeight="1">
      <c r="A751" s="158">
        <v>1</v>
      </c>
      <c r="B751" s="162">
        <v>0</v>
      </c>
      <c r="C751" s="155">
        <v>0</v>
      </c>
      <c r="D751" s="156">
        <v>0</v>
      </c>
      <c r="E751" s="157">
        <v>0</v>
      </c>
      <c r="F751" s="158">
        <v>0</v>
      </c>
      <c r="G751" s="159">
        <v>0</v>
      </c>
      <c r="H751" s="159">
        <v>0</v>
      </c>
      <c r="I751" s="160">
        <v>0</v>
      </c>
      <c r="J751" s="160">
        <v>0</v>
      </c>
      <c r="K751" s="160">
        <v>0</v>
      </c>
      <c r="L751" s="161">
        <v>0</v>
      </c>
    </row>
    <row r="752" spans="1:12" ht="14.25" customHeight="1">
      <c r="A752" s="147"/>
      <c r="B752" s="148"/>
      <c r="C752" s="149"/>
      <c r="D752" s="150"/>
      <c r="E752" s="151"/>
      <c r="F752" s="147"/>
      <c r="G752" s="152"/>
      <c r="H752" s="152"/>
      <c r="I752" s="153"/>
      <c r="J752" s="153"/>
      <c r="K752" s="153"/>
      <c r="L752" s="154"/>
    </row>
    <row r="753" spans="1:12" ht="14.25" customHeight="1">
      <c r="A753" s="158">
        <v>0</v>
      </c>
      <c r="B753" s="162">
        <v>0</v>
      </c>
      <c r="C753" s="155">
        <v>0</v>
      </c>
      <c r="D753" s="156">
        <v>0</v>
      </c>
      <c r="E753" s="157">
        <v>0</v>
      </c>
      <c r="F753" s="158">
        <v>0</v>
      </c>
      <c r="G753" s="159">
        <v>0</v>
      </c>
      <c r="H753" s="159">
        <v>0</v>
      </c>
      <c r="I753" s="160">
        <v>0</v>
      </c>
      <c r="J753" s="160">
        <v>0</v>
      </c>
      <c r="K753" s="160">
        <v>0</v>
      </c>
      <c r="L753" s="161">
        <v>0</v>
      </c>
    </row>
    <row r="754" spans="1:12" ht="14.25" customHeight="1">
      <c r="A754" s="147"/>
      <c r="B754" s="148"/>
      <c r="C754" s="149"/>
      <c r="D754" s="150"/>
      <c r="E754" s="151"/>
      <c r="F754" s="147"/>
      <c r="G754" s="152"/>
      <c r="H754" s="152"/>
      <c r="I754" s="153"/>
      <c r="J754" s="153"/>
      <c r="K754" s="153"/>
      <c r="L754" s="154"/>
    </row>
    <row r="755" spans="1:12" ht="14.25" customHeight="1">
      <c r="A755" s="158">
        <v>0</v>
      </c>
      <c r="B755" s="162">
        <v>0</v>
      </c>
      <c r="C755" s="155">
        <v>0</v>
      </c>
      <c r="D755" s="156">
        <v>0</v>
      </c>
      <c r="E755" s="157">
        <v>0</v>
      </c>
      <c r="F755" s="158">
        <v>0</v>
      </c>
      <c r="G755" s="159">
        <v>0</v>
      </c>
      <c r="H755" s="159">
        <v>0</v>
      </c>
      <c r="I755" s="160">
        <v>0</v>
      </c>
      <c r="J755" s="160">
        <v>0</v>
      </c>
      <c r="K755" s="160">
        <v>0</v>
      </c>
      <c r="L755" s="161">
        <v>0</v>
      </c>
    </row>
    <row r="756" spans="1:12" ht="14.25" customHeight="1">
      <c r="A756" s="147"/>
      <c r="B756" s="148"/>
      <c r="C756" s="149"/>
      <c r="D756" s="150"/>
      <c r="E756" s="151"/>
      <c r="F756" s="147"/>
      <c r="G756" s="152"/>
      <c r="H756" s="152"/>
      <c r="I756" s="153"/>
      <c r="J756" s="153"/>
      <c r="K756" s="153"/>
      <c r="L756" s="154"/>
    </row>
    <row r="757" spans="1:12" ht="14.25" customHeight="1">
      <c r="A757" s="158">
        <v>0</v>
      </c>
      <c r="B757" s="162">
        <v>0</v>
      </c>
      <c r="C757" s="155">
        <v>0</v>
      </c>
      <c r="D757" s="156">
        <v>0</v>
      </c>
      <c r="E757" s="157">
        <v>0</v>
      </c>
      <c r="F757" s="158">
        <v>0</v>
      </c>
      <c r="G757" s="159">
        <v>0</v>
      </c>
      <c r="H757" s="159">
        <v>0</v>
      </c>
      <c r="I757" s="160">
        <v>0</v>
      </c>
      <c r="J757" s="160">
        <v>0</v>
      </c>
      <c r="K757" s="160">
        <v>0</v>
      </c>
      <c r="L757" s="161">
        <v>0</v>
      </c>
    </row>
    <row r="758" spans="1:12" ht="14.25" customHeight="1">
      <c r="A758" s="147"/>
      <c r="B758" s="148"/>
      <c r="C758" s="149"/>
      <c r="D758" s="150"/>
      <c r="E758" s="151"/>
      <c r="F758" s="147"/>
      <c r="G758" s="152"/>
      <c r="H758" s="152"/>
      <c r="I758" s="153"/>
      <c r="J758" s="153"/>
      <c r="K758" s="153"/>
      <c r="L758" s="154"/>
    </row>
    <row r="759" spans="1:12" ht="14.25" customHeight="1">
      <c r="A759" s="158">
        <v>0</v>
      </c>
      <c r="B759" s="162">
        <v>0</v>
      </c>
      <c r="C759" s="155">
        <v>0</v>
      </c>
      <c r="D759" s="156">
        <v>0</v>
      </c>
      <c r="E759" s="157">
        <v>0</v>
      </c>
      <c r="F759" s="158">
        <v>0</v>
      </c>
      <c r="G759" s="159">
        <v>0</v>
      </c>
      <c r="H759" s="159">
        <v>0</v>
      </c>
      <c r="I759" s="160">
        <v>0</v>
      </c>
      <c r="J759" s="160">
        <v>0</v>
      </c>
      <c r="K759" s="160">
        <v>0</v>
      </c>
      <c r="L759" s="161">
        <v>0</v>
      </c>
    </row>
    <row r="760" spans="1:12" ht="14.25" customHeight="1">
      <c r="A760" s="147"/>
      <c r="B760" s="148"/>
      <c r="C760" s="149"/>
      <c r="D760" s="150"/>
      <c r="E760" s="151"/>
      <c r="F760" s="147"/>
      <c r="G760" s="152"/>
      <c r="H760" s="152"/>
      <c r="I760" s="153"/>
      <c r="J760" s="153"/>
      <c r="K760" s="153"/>
      <c r="L760" s="154"/>
    </row>
    <row r="761" spans="1:12" ht="14.25" customHeight="1">
      <c r="A761" s="158">
        <v>0</v>
      </c>
      <c r="B761" s="162">
        <v>0</v>
      </c>
      <c r="C761" s="155">
        <v>0</v>
      </c>
      <c r="D761" s="156">
        <v>0</v>
      </c>
      <c r="E761" s="157">
        <v>0</v>
      </c>
      <c r="F761" s="158">
        <v>0</v>
      </c>
      <c r="G761" s="159">
        <v>0</v>
      </c>
      <c r="H761" s="159">
        <v>0</v>
      </c>
      <c r="I761" s="160">
        <v>0</v>
      </c>
      <c r="J761" s="160">
        <v>0</v>
      </c>
      <c r="K761" s="160">
        <v>0</v>
      </c>
      <c r="L761" s="161">
        <v>0</v>
      </c>
    </row>
    <row r="762" spans="1:12" ht="14.25" customHeight="1">
      <c r="A762" s="147"/>
      <c r="B762" s="148"/>
      <c r="C762" s="149"/>
      <c r="D762" s="150"/>
      <c r="E762" s="151"/>
      <c r="F762" s="147"/>
      <c r="G762" s="152"/>
      <c r="H762" s="152"/>
      <c r="I762" s="153"/>
      <c r="J762" s="153"/>
      <c r="K762" s="153"/>
      <c r="L762" s="154"/>
    </row>
    <row r="763" spans="1:12" ht="14.25" customHeight="1">
      <c r="A763" s="158">
        <v>0</v>
      </c>
      <c r="B763" s="162">
        <v>0</v>
      </c>
      <c r="C763" s="155">
        <v>0</v>
      </c>
      <c r="D763" s="156">
        <v>0</v>
      </c>
      <c r="E763" s="157">
        <v>0</v>
      </c>
      <c r="F763" s="158">
        <v>0</v>
      </c>
      <c r="G763" s="159">
        <v>0</v>
      </c>
      <c r="H763" s="159">
        <v>0</v>
      </c>
      <c r="I763" s="160">
        <v>0</v>
      </c>
      <c r="J763" s="160">
        <v>0</v>
      </c>
      <c r="K763" s="160">
        <v>0</v>
      </c>
      <c r="L763" s="161">
        <v>0</v>
      </c>
    </row>
    <row r="764" spans="1:12" ht="14.25" customHeight="1">
      <c r="A764" s="147"/>
      <c r="B764" s="148"/>
      <c r="C764" s="149"/>
      <c r="D764" s="150"/>
      <c r="E764" s="151"/>
      <c r="F764" s="147"/>
      <c r="G764" s="152"/>
      <c r="H764" s="152"/>
      <c r="I764" s="153"/>
      <c r="J764" s="153"/>
      <c r="K764" s="153"/>
      <c r="L764" s="154"/>
    </row>
    <row r="765" spans="1:12" ht="14.25" customHeight="1">
      <c r="A765" s="158">
        <v>0</v>
      </c>
      <c r="B765" s="162">
        <v>0</v>
      </c>
      <c r="C765" s="155">
        <v>0</v>
      </c>
      <c r="D765" s="156">
        <v>0</v>
      </c>
      <c r="E765" s="157">
        <v>0</v>
      </c>
      <c r="F765" s="158">
        <v>0</v>
      </c>
      <c r="G765" s="159">
        <v>0</v>
      </c>
      <c r="H765" s="159">
        <v>0</v>
      </c>
      <c r="I765" s="160">
        <v>0</v>
      </c>
      <c r="J765" s="160">
        <v>0</v>
      </c>
      <c r="K765" s="160">
        <v>0</v>
      </c>
      <c r="L765" s="161">
        <v>0</v>
      </c>
    </row>
    <row r="766" spans="1:12" ht="14.25" customHeight="1">
      <c r="A766" s="147"/>
      <c r="B766" s="148"/>
      <c r="C766" s="149"/>
      <c r="D766" s="150"/>
      <c r="E766" s="151"/>
      <c r="F766" s="147"/>
      <c r="G766" s="152"/>
      <c r="H766" s="152"/>
      <c r="I766" s="153"/>
      <c r="J766" s="153"/>
      <c r="K766" s="153"/>
      <c r="L766" s="154"/>
    </row>
    <row r="767" spans="1:12" ht="14.25" customHeight="1">
      <c r="A767" s="158">
        <v>0</v>
      </c>
      <c r="B767" s="162">
        <v>0</v>
      </c>
      <c r="C767" s="155">
        <v>0</v>
      </c>
      <c r="D767" s="156">
        <v>0</v>
      </c>
      <c r="E767" s="157">
        <v>0</v>
      </c>
      <c r="F767" s="158">
        <v>0</v>
      </c>
      <c r="G767" s="159">
        <v>0</v>
      </c>
      <c r="H767" s="159">
        <v>0</v>
      </c>
      <c r="I767" s="160">
        <v>0</v>
      </c>
      <c r="J767" s="160">
        <v>0</v>
      </c>
      <c r="K767" s="160">
        <v>0</v>
      </c>
      <c r="L767" s="161">
        <v>0</v>
      </c>
    </row>
    <row r="768" spans="1:12" ht="14.25" customHeight="1">
      <c r="A768" s="147"/>
      <c r="B768" s="148"/>
      <c r="C768" s="149"/>
      <c r="D768" s="150"/>
      <c r="E768" s="151"/>
      <c r="F768" s="147"/>
      <c r="G768" s="152"/>
      <c r="H768" s="152"/>
      <c r="I768" s="153"/>
      <c r="J768" s="153"/>
      <c r="K768" s="153"/>
      <c r="L768" s="154"/>
    </row>
    <row r="769" spans="1:12" ht="14.25" customHeight="1">
      <c r="A769" s="158">
        <v>0</v>
      </c>
      <c r="B769" s="162">
        <v>0</v>
      </c>
      <c r="C769" s="155">
        <v>0</v>
      </c>
      <c r="D769" s="156">
        <v>0</v>
      </c>
      <c r="E769" s="157">
        <v>0</v>
      </c>
      <c r="F769" s="158">
        <v>0</v>
      </c>
      <c r="G769" s="159">
        <v>0</v>
      </c>
      <c r="H769" s="159">
        <v>0</v>
      </c>
      <c r="I769" s="160">
        <v>0</v>
      </c>
      <c r="J769" s="160">
        <v>0</v>
      </c>
      <c r="K769" s="160">
        <v>0</v>
      </c>
      <c r="L769" s="161">
        <v>0</v>
      </c>
    </row>
    <row r="770" spans="1:12" ht="14.25" customHeight="1">
      <c r="A770" s="147"/>
      <c r="B770" s="148"/>
      <c r="C770" s="149"/>
      <c r="D770" s="150"/>
      <c r="E770" s="151"/>
      <c r="F770" s="147"/>
      <c r="G770" s="152"/>
      <c r="H770" s="152"/>
      <c r="I770" s="153"/>
      <c r="J770" s="153"/>
      <c r="K770" s="153"/>
      <c r="L770" s="154"/>
    </row>
    <row r="771" spans="1:12" ht="14.25" customHeight="1">
      <c r="A771" s="158">
        <v>0</v>
      </c>
      <c r="B771" s="162">
        <v>0</v>
      </c>
      <c r="C771" s="155">
        <v>0</v>
      </c>
      <c r="D771" s="156">
        <v>0</v>
      </c>
      <c r="E771" s="157">
        <v>0</v>
      </c>
      <c r="F771" s="158">
        <v>0</v>
      </c>
      <c r="G771" s="159">
        <v>0</v>
      </c>
      <c r="H771" s="159">
        <v>0</v>
      </c>
      <c r="I771" s="160">
        <v>0</v>
      </c>
      <c r="J771" s="160">
        <v>0</v>
      </c>
      <c r="K771" s="160">
        <v>0</v>
      </c>
      <c r="L771" s="161">
        <v>0</v>
      </c>
    </row>
    <row r="772" spans="1:12" ht="14.25" customHeight="1">
      <c r="A772" s="147"/>
      <c r="B772" s="148"/>
      <c r="C772" s="149"/>
      <c r="D772" s="150"/>
      <c r="E772" s="151"/>
      <c r="F772" s="147"/>
      <c r="G772" s="152"/>
      <c r="H772" s="152"/>
      <c r="I772" s="153"/>
      <c r="J772" s="153"/>
      <c r="K772" s="153"/>
      <c r="L772" s="154"/>
    </row>
    <row r="773" spans="1:12" ht="14.25" customHeight="1">
      <c r="A773" s="158">
        <v>0</v>
      </c>
      <c r="B773" s="162">
        <v>0</v>
      </c>
      <c r="C773" s="155">
        <v>0</v>
      </c>
      <c r="D773" s="156">
        <v>0</v>
      </c>
      <c r="E773" s="157">
        <v>0</v>
      </c>
      <c r="F773" s="158">
        <v>0</v>
      </c>
      <c r="G773" s="159">
        <v>0</v>
      </c>
      <c r="H773" s="159">
        <v>0</v>
      </c>
      <c r="I773" s="160">
        <v>0</v>
      </c>
      <c r="J773" s="160">
        <v>0</v>
      </c>
      <c r="K773" s="160">
        <v>0</v>
      </c>
      <c r="L773" s="161">
        <v>0</v>
      </c>
    </row>
    <row r="774" spans="1:12" ht="14.25" customHeight="1">
      <c r="A774" s="147"/>
      <c r="B774" s="148"/>
      <c r="C774" s="149"/>
      <c r="D774" s="150"/>
      <c r="E774" s="151"/>
      <c r="F774" s="147"/>
      <c r="G774" s="152"/>
      <c r="H774" s="152"/>
      <c r="I774" s="153"/>
      <c r="J774" s="153"/>
      <c r="K774" s="153"/>
      <c r="L774" s="154"/>
    </row>
    <row r="775" spans="1:12" ht="14.25" customHeight="1">
      <c r="A775" s="158">
        <v>0</v>
      </c>
      <c r="B775" s="162">
        <v>0</v>
      </c>
      <c r="C775" s="155">
        <v>0</v>
      </c>
      <c r="D775" s="156">
        <v>0</v>
      </c>
      <c r="E775" s="157">
        <v>0</v>
      </c>
      <c r="F775" s="158">
        <v>0</v>
      </c>
      <c r="G775" s="159">
        <v>0</v>
      </c>
      <c r="H775" s="159">
        <v>0</v>
      </c>
      <c r="I775" s="160">
        <v>0</v>
      </c>
      <c r="J775" s="160">
        <v>0</v>
      </c>
      <c r="K775" s="160">
        <v>0</v>
      </c>
      <c r="L775" s="161">
        <v>0</v>
      </c>
    </row>
    <row r="776" spans="1:12" ht="14.25" customHeight="1">
      <c r="A776" s="147"/>
      <c r="B776" s="148"/>
      <c r="C776" s="149"/>
      <c r="D776" s="150"/>
      <c r="E776" s="151"/>
      <c r="F776" s="147"/>
      <c r="G776" s="152"/>
      <c r="H776" s="152"/>
      <c r="I776" s="153"/>
      <c r="J776" s="153"/>
      <c r="K776" s="153"/>
      <c r="L776" s="154"/>
    </row>
    <row r="777" spans="1:12" ht="14.25" customHeight="1">
      <c r="A777" s="158">
        <v>0</v>
      </c>
      <c r="B777" s="162">
        <v>0</v>
      </c>
      <c r="C777" s="155">
        <v>0</v>
      </c>
      <c r="D777" s="156">
        <v>0</v>
      </c>
      <c r="E777" s="157">
        <v>0</v>
      </c>
      <c r="F777" s="158">
        <v>0</v>
      </c>
      <c r="G777" s="159">
        <v>0</v>
      </c>
      <c r="H777" s="159">
        <v>0</v>
      </c>
      <c r="I777" s="160">
        <v>0</v>
      </c>
      <c r="J777" s="160">
        <v>0</v>
      </c>
      <c r="K777" s="160">
        <v>0</v>
      </c>
      <c r="L777" s="161">
        <v>0</v>
      </c>
    </row>
    <row r="778" spans="1:12" ht="14.25" customHeight="1">
      <c r="A778" s="147"/>
      <c r="B778" s="148"/>
      <c r="C778" s="149"/>
      <c r="D778" s="150"/>
      <c r="E778" s="151"/>
      <c r="F778" s="147"/>
      <c r="G778" s="152"/>
      <c r="H778" s="152"/>
      <c r="I778" s="153"/>
      <c r="J778" s="153"/>
      <c r="K778" s="153"/>
      <c r="L778" s="154"/>
    </row>
    <row r="779" spans="1:12" ht="14.25" customHeight="1">
      <c r="A779" s="158">
        <v>0</v>
      </c>
      <c r="B779" s="162">
        <v>0</v>
      </c>
      <c r="C779" s="155">
        <v>0</v>
      </c>
      <c r="D779" s="156">
        <v>0</v>
      </c>
      <c r="E779" s="157">
        <v>0</v>
      </c>
      <c r="F779" s="158">
        <v>0</v>
      </c>
      <c r="G779" s="159">
        <v>0</v>
      </c>
      <c r="H779" s="159">
        <v>0</v>
      </c>
      <c r="I779" s="160">
        <v>0</v>
      </c>
      <c r="J779" s="160">
        <v>0</v>
      </c>
      <c r="K779" s="160">
        <v>0</v>
      </c>
      <c r="L779" s="161">
        <v>0</v>
      </c>
    </row>
    <row r="780" spans="1:12" ht="14.25" customHeight="1">
      <c r="A780" s="147"/>
      <c r="B780" s="148"/>
      <c r="C780" s="149"/>
      <c r="D780" s="150"/>
      <c r="E780" s="151"/>
      <c r="F780" s="147"/>
      <c r="G780" s="152"/>
      <c r="H780" s="152"/>
      <c r="I780" s="153"/>
      <c r="J780" s="153"/>
      <c r="K780" s="153"/>
      <c r="L780" s="154"/>
    </row>
    <row r="781" spans="1:12" ht="14.25" customHeight="1">
      <c r="A781" s="158">
        <v>16</v>
      </c>
      <c r="B781" s="162">
        <v>0</v>
      </c>
      <c r="C781" s="155">
        <v>0</v>
      </c>
      <c r="D781" s="156">
        <v>0</v>
      </c>
      <c r="E781" s="157">
        <v>0</v>
      </c>
      <c r="F781" s="158">
        <v>0</v>
      </c>
      <c r="G781" s="159">
        <v>0</v>
      </c>
      <c r="H781" s="159">
        <v>0</v>
      </c>
      <c r="I781" s="160">
        <v>0</v>
      </c>
      <c r="J781" s="160">
        <v>0</v>
      </c>
      <c r="K781" s="160">
        <v>0</v>
      </c>
      <c r="L781" s="161">
        <v>0</v>
      </c>
    </row>
    <row r="782" spans="1:12" ht="14.25" customHeight="1">
      <c r="A782" s="147"/>
      <c r="B782" s="148"/>
      <c r="C782" s="149"/>
      <c r="D782" s="150"/>
      <c r="E782" s="151"/>
      <c r="F782" s="147"/>
      <c r="G782" s="152"/>
      <c r="H782" s="152"/>
      <c r="I782" s="153"/>
      <c r="J782" s="153"/>
      <c r="K782" s="153"/>
      <c r="L782" s="154"/>
    </row>
    <row r="783" spans="1:12" ht="14.25" customHeight="1">
      <c r="A783" s="158">
        <v>17</v>
      </c>
      <c r="B783" s="162">
        <v>0</v>
      </c>
      <c r="C783" s="155">
        <v>0</v>
      </c>
      <c r="D783" s="156">
        <v>0</v>
      </c>
      <c r="E783" s="157">
        <v>0</v>
      </c>
      <c r="F783" s="158">
        <v>0</v>
      </c>
      <c r="G783" s="159">
        <v>0</v>
      </c>
      <c r="H783" s="159">
        <v>0</v>
      </c>
      <c r="I783" s="160">
        <v>0</v>
      </c>
      <c r="J783" s="160">
        <v>0</v>
      </c>
      <c r="K783" s="160">
        <v>0</v>
      </c>
      <c r="L783" s="161">
        <v>0</v>
      </c>
    </row>
    <row r="784" spans="1:12" ht="14.25" customHeight="1">
      <c r="A784" s="147"/>
      <c r="B784" s="148"/>
      <c r="C784" s="149"/>
      <c r="D784" s="150"/>
      <c r="E784" s="151"/>
      <c r="F784" s="147"/>
      <c r="G784" s="152"/>
      <c r="H784" s="152"/>
      <c r="I784" s="153"/>
      <c r="J784" s="153"/>
      <c r="K784" s="153"/>
      <c r="L784" s="154"/>
    </row>
    <row r="785" spans="1:12" ht="14.25" customHeight="1">
      <c r="A785" s="158">
        <v>1</v>
      </c>
      <c r="B785" s="162">
        <v>0</v>
      </c>
      <c r="C785" s="155">
        <v>0</v>
      </c>
      <c r="D785" s="156">
        <v>0</v>
      </c>
      <c r="E785" s="157">
        <v>0</v>
      </c>
      <c r="F785" s="158">
        <v>0</v>
      </c>
      <c r="G785" s="159">
        <v>0</v>
      </c>
      <c r="H785" s="159">
        <v>0</v>
      </c>
      <c r="I785" s="160">
        <v>0</v>
      </c>
      <c r="J785" s="160">
        <v>0</v>
      </c>
      <c r="K785" s="160">
        <v>0</v>
      </c>
      <c r="L785" s="161">
        <v>0</v>
      </c>
    </row>
    <row r="786" spans="1:12" ht="14.25" customHeight="1">
      <c r="A786" s="147"/>
      <c r="B786" s="148"/>
      <c r="C786" s="149"/>
      <c r="D786" s="150"/>
      <c r="E786" s="151"/>
      <c r="F786" s="147"/>
      <c r="G786" s="152"/>
      <c r="H786" s="152"/>
      <c r="I786" s="153"/>
      <c r="J786" s="153"/>
      <c r="K786" s="153"/>
      <c r="L786" s="154"/>
    </row>
    <row r="787" spans="1:12" ht="14.25" customHeight="1">
      <c r="A787" s="158">
        <v>0</v>
      </c>
      <c r="B787" s="162">
        <v>0</v>
      </c>
      <c r="C787" s="155">
        <v>0</v>
      </c>
      <c r="D787" s="156">
        <v>0</v>
      </c>
      <c r="E787" s="157">
        <v>0</v>
      </c>
      <c r="F787" s="158">
        <v>0</v>
      </c>
      <c r="G787" s="159">
        <v>0</v>
      </c>
      <c r="H787" s="159">
        <v>0</v>
      </c>
      <c r="I787" s="160">
        <v>0</v>
      </c>
      <c r="J787" s="160">
        <v>0</v>
      </c>
      <c r="K787" s="160">
        <v>0</v>
      </c>
      <c r="L787" s="161">
        <v>0</v>
      </c>
    </row>
    <row r="788" spans="1:12" ht="14.25" customHeight="1">
      <c r="A788" s="147"/>
      <c r="B788" s="148"/>
      <c r="C788" s="149"/>
      <c r="D788" s="150"/>
      <c r="E788" s="151"/>
      <c r="F788" s="147"/>
      <c r="G788" s="152"/>
      <c r="H788" s="152"/>
      <c r="I788" s="153"/>
      <c r="J788" s="153"/>
      <c r="K788" s="153"/>
      <c r="L788" s="154"/>
    </row>
    <row r="789" spans="1:12" ht="14.25" customHeight="1">
      <c r="A789" s="158">
        <v>0</v>
      </c>
      <c r="B789" s="162">
        <v>0</v>
      </c>
      <c r="C789" s="155">
        <v>0</v>
      </c>
      <c r="D789" s="156">
        <v>0</v>
      </c>
      <c r="E789" s="157">
        <v>0</v>
      </c>
      <c r="F789" s="158">
        <v>0</v>
      </c>
      <c r="G789" s="159">
        <v>0</v>
      </c>
      <c r="H789" s="159">
        <v>0</v>
      </c>
      <c r="I789" s="160">
        <v>0</v>
      </c>
      <c r="J789" s="160">
        <v>0</v>
      </c>
      <c r="K789" s="160">
        <v>0</v>
      </c>
      <c r="L789" s="161">
        <v>0</v>
      </c>
    </row>
    <row r="790" spans="1:12" ht="14.25" customHeight="1">
      <c r="A790" s="147"/>
      <c r="B790" s="148"/>
      <c r="C790" s="149"/>
      <c r="D790" s="150"/>
      <c r="E790" s="151"/>
      <c r="F790" s="147"/>
      <c r="G790" s="152"/>
      <c r="H790" s="152"/>
      <c r="I790" s="153"/>
      <c r="J790" s="153"/>
      <c r="K790" s="153"/>
      <c r="L790" s="154"/>
    </row>
    <row r="791" spans="1:12" ht="14.25" customHeight="1">
      <c r="A791" s="158">
        <v>0</v>
      </c>
      <c r="B791" s="162">
        <v>0</v>
      </c>
      <c r="C791" s="155">
        <v>0</v>
      </c>
      <c r="D791" s="156">
        <v>0</v>
      </c>
      <c r="E791" s="157">
        <v>0</v>
      </c>
      <c r="F791" s="158">
        <v>0</v>
      </c>
      <c r="G791" s="159">
        <v>0</v>
      </c>
      <c r="H791" s="159">
        <v>0</v>
      </c>
      <c r="I791" s="160">
        <v>0</v>
      </c>
      <c r="J791" s="160">
        <v>0</v>
      </c>
      <c r="K791" s="160">
        <v>0</v>
      </c>
      <c r="L791" s="161">
        <v>0</v>
      </c>
    </row>
    <row r="792" spans="1:12" ht="14.25" customHeight="1">
      <c r="A792" s="147"/>
      <c r="B792" s="148"/>
      <c r="C792" s="149"/>
      <c r="D792" s="150"/>
      <c r="E792" s="151"/>
      <c r="F792" s="147"/>
      <c r="G792" s="152"/>
      <c r="H792" s="152"/>
      <c r="I792" s="153"/>
      <c r="J792" s="153"/>
      <c r="K792" s="153"/>
      <c r="L792" s="154"/>
    </row>
    <row r="793" spans="1:12" ht="14.25" customHeight="1">
      <c r="A793" s="158">
        <v>0</v>
      </c>
      <c r="B793" s="162">
        <v>0</v>
      </c>
      <c r="C793" s="155">
        <v>0</v>
      </c>
      <c r="D793" s="156">
        <v>0</v>
      </c>
      <c r="E793" s="157">
        <v>0</v>
      </c>
      <c r="F793" s="158">
        <v>0</v>
      </c>
      <c r="G793" s="159">
        <v>0</v>
      </c>
      <c r="H793" s="159">
        <v>0</v>
      </c>
      <c r="I793" s="160">
        <v>0</v>
      </c>
      <c r="J793" s="160">
        <v>0</v>
      </c>
      <c r="K793" s="160">
        <v>0</v>
      </c>
      <c r="L793" s="161">
        <v>0</v>
      </c>
    </row>
    <row r="794" spans="1:12" ht="14.25" customHeight="1">
      <c r="A794" s="147"/>
      <c r="B794" s="148"/>
      <c r="C794" s="149"/>
      <c r="D794" s="150"/>
      <c r="E794" s="151"/>
      <c r="F794" s="147"/>
      <c r="G794" s="152"/>
      <c r="H794" s="152"/>
      <c r="I794" s="153"/>
      <c r="J794" s="153"/>
      <c r="K794" s="153"/>
      <c r="L794" s="154"/>
    </row>
    <row r="795" spans="1:12" ht="14.25" customHeight="1">
      <c r="A795" s="158">
        <v>0</v>
      </c>
      <c r="B795" s="162">
        <v>0</v>
      </c>
      <c r="C795" s="155">
        <v>0</v>
      </c>
      <c r="D795" s="156">
        <v>0</v>
      </c>
      <c r="E795" s="157">
        <v>0</v>
      </c>
      <c r="F795" s="158">
        <v>0</v>
      </c>
      <c r="G795" s="159">
        <v>0</v>
      </c>
      <c r="H795" s="159">
        <v>0</v>
      </c>
      <c r="I795" s="160">
        <v>0</v>
      </c>
      <c r="J795" s="160">
        <v>0</v>
      </c>
      <c r="K795" s="160">
        <v>0</v>
      </c>
      <c r="L795" s="161">
        <v>0</v>
      </c>
    </row>
    <row r="796" spans="1:12" ht="14.25" customHeight="1">
      <c r="A796" s="147"/>
      <c r="B796" s="148"/>
      <c r="C796" s="149"/>
      <c r="D796" s="150"/>
      <c r="E796" s="151"/>
      <c r="F796" s="147"/>
      <c r="G796" s="152"/>
      <c r="H796" s="152"/>
      <c r="I796" s="153"/>
      <c r="J796" s="153"/>
      <c r="K796" s="153"/>
      <c r="L796" s="154"/>
    </row>
    <row r="797" spans="1:12" ht="14.25" customHeight="1">
      <c r="A797" s="158">
        <v>0</v>
      </c>
      <c r="B797" s="162">
        <v>0</v>
      </c>
      <c r="C797" s="155">
        <v>0</v>
      </c>
      <c r="D797" s="156">
        <v>0</v>
      </c>
      <c r="E797" s="157">
        <v>0</v>
      </c>
      <c r="F797" s="158">
        <v>0</v>
      </c>
      <c r="G797" s="159">
        <v>0</v>
      </c>
      <c r="H797" s="159">
        <v>0</v>
      </c>
      <c r="I797" s="160">
        <v>0</v>
      </c>
      <c r="J797" s="160">
        <v>0</v>
      </c>
      <c r="K797" s="160">
        <v>0</v>
      </c>
      <c r="L797" s="161">
        <v>0</v>
      </c>
    </row>
    <row r="798" spans="1:12" ht="14.25" customHeight="1">
      <c r="A798" s="147"/>
      <c r="B798" s="148"/>
      <c r="C798" s="149"/>
      <c r="D798" s="150"/>
      <c r="E798" s="151"/>
      <c r="F798" s="147"/>
      <c r="G798" s="152"/>
      <c r="H798" s="152"/>
      <c r="I798" s="153"/>
      <c r="J798" s="153"/>
      <c r="K798" s="153"/>
      <c r="L798" s="154"/>
    </row>
    <row r="799" spans="1:12" ht="14.25" customHeight="1">
      <c r="A799" s="158">
        <v>0</v>
      </c>
      <c r="B799" s="162">
        <v>0</v>
      </c>
      <c r="C799" s="155">
        <v>0</v>
      </c>
      <c r="D799" s="156">
        <v>0</v>
      </c>
      <c r="E799" s="157">
        <v>0</v>
      </c>
      <c r="F799" s="158">
        <v>0</v>
      </c>
      <c r="G799" s="159">
        <v>0</v>
      </c>
      <c r="H799" s="159">
        <v>0</v>
      </c>
      <c r="I799" s="160">
        <v>0</v>
      </c>
      <c r="J799" s="160">
        <v>0</v>
      </c>
      <c r="K799" s="160">
        <v>0</v>
      </c>
      <c r="L799" s="161">
        <v>0</v>
      </c>
    </row>
    <row r="800" spans="1:12" ht="14.25" customHeight="1">
      <c r="A800" s="147"/>
      <c r="B800" s="148"/>
      <c r="C800" s="149"/>
      <c r="D800" s="150"/>
      <c r="E800" s="151"/>
      <c r="F800" s="147"/>
      <c r="G800" s="152"/>
      <c r="H800" s="152"/>
      <c r="I800" s="153"/>
      <c r="J800" s="153"/>
      <c r="K800" s="153"/>
      <c r="L800" s="154"/>
    </row>
    <row r="801" spans="1:12" ht="14.25" customHeight="1">
      <c r="A801" s="158">
        <v>0</v>
      </c>
      <c r="B801" s="162">
        <v>0</v>
      </c>
      <c r="C801" s="155">
        <v>0</v>
      </c>
      <c r="D801" s="156">
        <v>0</v>
      </c>
      <c r="E801" s="157">
        <v>0</v>
      </c>
      <c r="F801" s="158">
        <v>0</v>
      </c>
      <c r="G801" s="159">
        <v>0</v>
      </c>
      <c r="H801" s="159">
        <v>0</v>
      </c>
      <c r="I801" s="160">
        <v>0</v>
      </c>
      <c r="J801" s="160">
        <v>0</v>
      </c>
      <c r="K801" s="160">
        <v>0</v>
      </c>
      <c r="L801" s="161">
        <v>0</v>
      </c>
    </row>
    <row r="802" spans="1:12" ht="14.25" customHeight="1">
      <c r="A802" s="147"/>
      <c r="B802" s="148"/>
      <c r="C802" s="149"/>
      <c r="D802" s="150"/>
      <c r="E802" s="151"/>
      <c r="F802" s="147"/>
      <c r="G802" s="152"/>
      <c r="H802" s="152"/>
      <c r="I802" s="153"/>
      <c r="J802" s="153"/>
      <c r="K802" s="153"/>
      <c r="L802" s="154"/>
    </row>
    <row r="803" spans="1:12" ht="14.25" customHeight="1">
      <c r="A803" s="158">
        <v>0</v>
      </c>
      <c r="B803" s="162">
        <v>0</v>
      </c>
      <c r="C803" s="155">
        <v>0</v>
      </c>
      <c r="D803" s="156">
        <v>0</v>
      </c>
      <c r="E803" s="157">
        <v>0</v>
      </c>
      <c r="F803" s="158">
        <v>0</v>
      </c>
      <c r="G803" s="159">
        <v>0</v>
      </c>
      <c r="H803" s="159">
        <v>0</v>
      </c>
      <c r="I803" s="160">
        <v>0</v>
      </c>
      <c r="J803" s="160">
        <v>0</v>
      </c>
      <c r="K803" s="160">
        <v>0</v>
      </c>
      <c r="L803" s="161">
        <v>0</v>
      </c>
    </row>
    <row r="804" spans="1:12" ht="14.25" customHeight="1">
      <c r="A804" s="147"/>
      <c r="B804" s="148"/>
      <c r="C804" s="149"/>
      <c r="D804" s="150"/>
      <c r="E804" s="151"/>
      <c r="F804" s="147"/>
      <c r="G804" s="152"/>
      <c r="H804" s="152"/>
      <c r="I804" s="153"/>
      <c r="J804" s="153"/>
      <c r="K804" s="153"/>
      <c r="L804" s="154"/>
    </row>
    <row r="805" spans="1:12" ht="14.25" customHeight="1">
      <c r="A805" s="158">
        <v>0</v>
      </c>
      <c r="B805" s="162">
        <v>0</v>
      </c>
      <c r="C805" s="155">
        <v>0</v>
      </c>
      <c r="D805" s="156">
        <v>0</v>
      </c>
      <c r="E805" s="157">
        <v>0</v>
      </c>
      <c r="F805" s="158">
        <v>0</v>
      </c>
      <c r="G805" s="159">
        <v>0</v>
      </c>
      <c r="H805" s="159">
        <v>0</v>
      </c>
      <c r="I805" s="160">
        <v>0</v>
      </c>
      <c r="J805" s="160">
        <v>0</v>
      </c>
      <c r="K805" s="160">
        <v>0</v>
      </c>
      <c r="L805" s="161">
        <v>0</v>
      </c>
    </row>
    <row r="806" spans="1:12" ht="14.25" customHeight="1">
      <c r="A806" s="147"/>
      <c r="B806" s="148"/>
      <c r="C806" s="149"/>
      <c r="D806" s="150"/>
      <c r="E806" s="151"/>
      <c r="F806" s="147"/>
      <c r="G806" s="152"/>
      <c r="H806" s="152"/>
      <c r="I806" s="153"/>
      <c r="J806" s="153"/>
      <c r="K806" s="153"/>
      <c r="L806" s="154"/>
    </row>
    <row r="807" spans="1:12" ht="14.25" customHeight="1">
      <c r="A807" s="158">
        <v>0</v>
      </c>
      <c r="B807" s="162">
        <v>0</v>
      </c>
      <c r="C807" s="155">
        <v>0</v>
      </c>
      <c r="D807" s="156">
        <v>0</v>
      </c>
      <c r="E807" s="157">
        <v>0</v>
      </c>
      <c r="F807" s="158">
        <v>0</v>
      </c>
      <c r="G807" s="159">
        <v>0</v>
      </c>
      <c r="H807" s="159">
        <v>0</v>
      </c>
      <c r="I807" s="160">
        <v>0</v>
      </c>
      <c r="J807" s="160">
        <v>0</v>
      </c>
      <c r="K807" s="160">
        <v>0</v>
      </c>
      <c r="L807" s="161">
        <v>0</v>
      </c>
    </row>
    <row r="808" spans="1:12" ht="14.25" customHeight="1">
      <c r="A808" s="147"/>
      <c r="B808" s="148"/>
      <c r="C808" s="149"/>
      <c r="D808" s="150"/>
      <c r="E808" s="151"/>
      <c r="F808" s="147"/>
      <c r="G808" s="152"/>
      <c r="H808" s="152"/>
      <c r="I808" s="153"/>
      <c r="J808" s="153"/>
      <c r="K808" s="153"/>
      <c r="L808" s="154"/>
    </row>
    <row r="809" spans="1:12" ht="14.25" customHeight="1">
      <c r="A809" s="158">
        <v>0</v>
      </c>
      <c r="B809" s="162">
        <v>0</v>
      </c>
      <c r="C809" s="155">
        <v>0</v>
      </c>
      <c r="D809" s="156">
        <v>0</v>
      </c>
      <c r="E809" s="157">
        <v>0</v>
      </c>
      <c r="F809" s="158">
        <v>0</v>
      </c>
      <c r="G809" s="159">
        <v>0</v>
      </c>
      <c r="H809" s="159">
        <v>0</v>
      </c>
      <c r="I809" s="160">
        <v>0</v>
      </c>
      <c r="J809" s="160">
        <v>0</v>
      </c>
      <c r="K809" s="160">
        <v>0</v>
      </c>
      <c r="L809" s="161">
        <v>0</v>
      </c>
    </row>
    <row r="810" spans="1:12" ht="14.25" customHeight="1">
      <c r="A810" s="147"/>
      <c r="B810" s="148"/>
      <c r="C810" s="149"/>
      <c r="D810" s="150"/>
      <c r="E810" s="151"/>
      <c r="F810" s="147"/>
      <c r="G810" s="152"/>
      <c r="H810" s="152"/>
      <c r="I810" s="153"/>
      <c r="J810" s="153"/>
      <c r="K810" s="153"/>
      <c r="L810" s="154"/>
    </row>
    <row r="811" spans="1:12" ht="14.25" customHeight="1">
      <c r="A811" s="158">
        <v>0</v>
      </c>
      <c r="B811" s="162">
        <v>0</v>
      </c>
      <c r="C811" s="155">
        <v>0</v>
      </c>
      <c r="D811" s="156">
        <v>0</v>
      </c>
      <c r="E811" s="157">
        <v>0</v>
      </c>
      <c r="F811" s="158">
        <v>0</v>
      </c>
      <c r="G811" s="159">
        <v>0</v>
      </c>
      <c r="H811" s="159">
        <v>0</v>
      </c>
      <c r="I811" s="160">
        <v>0</v>
      </c>
      <c r="J811" s="160">
        <v>0</v>
      </c>
      <c r="K811" s="160">
        <v>0</v>
      </c>
      <c r="L811" s="161">
        <v>0</v>
      </c>
    </row>
    <row r="812" spans="1:12" ht="14.25" customHeight="1">
      <c r="A812" s="147"/>
      <c r="B812" s="148"/>
      <c r="C812" s="149"/>
      <c r="D812" s="150"/>
      <c r="E812" s="151"/>
      <c r="F812" s="147"/>
      <c r="G812" s="152"/>
      <c r="H812" s="152"/>
      <c r="I812" s="153"/>
      <c r="J812" s="153"/>
      <c r="K812" s="153"/>
      <c r="L812" s="154"/>
    </row>
    <row r="813" spans="1:12" ht="14.25" customHeight="1">
      <c r="A813" s="158">
        <v>0</v>
      </c>
      <c r="B813" s="162">
        <v>0</v>
      </c>
      <c r="C813" s="155">
        <v>0</v>
      </c>
      <c r="D813" s="156">
        <v>0</v>
      </c>
      <c r="E813" s="157">
        <v>0</v>
      </c>
      <c r="F813" s="158">
        <v>0</v>
      </c>
      <c r="G813" s="159">
        <v>0</v>
      </c>
      <c r="H813" s="159">
        <v>0</v>
      </c>
      <c r="I813" s="160">
        <v>0</v>
      </c>
      <c r="J813" s="160">
        <v>0</v>
      </c>
      <c r="K813" s="160">
        <v>0</v>
      </c>
      <c r="L813" s="161">
        <v>0</v>
      </c>
    </row>
    <row r="814" spans="1:12" ht="14.25" customHeight="1">
      <c r="A814" s="147"/>
      <c r="B814" s="148"/>
      <c r="C814" s="149"/>
      <c r="D814" s="150"/>
      <c r="E814" s="151"/>
      <c r="F814" s="147"/>
      <c r="G814" s="152"/>
      <c r="H814" s="152"/>
      <c r="I814" s="153"/>
      <c r="J814" s="153"/>
      <c r="K814" s="153"/>
      <c r="L814" s="154"/>
    </row>
    <row r="815" spans="1:12" ht="14.25" customHeight="1">
      <c r="A815" s="158">
        <v>16</v>
      </c>
      <c r="B815" s="162">
        <v>0</v>
      </c>
      <c r="C815" s="155">
        <v>0</v>
      </c>
      <c r="D815" s="156">
        <v>0</v>
      </c>
      <c r="E815" s="157">
        <v>0</v>
      </c>
      <c r="F815" s="158">
        <v>0</v>
      </c>
      <c r="G815" s="159">
        <v>0</v>
      </c>
      <c r="H815" s="159">
        <v>0</v>
      </c>
      <c r="I815" s="160">
        <v>0</v>
      </c>
      <c r="J815" s="160">
        <v>0</v>
      </c>
      <c r="K815" s="160">
        <v>0</v>
      </c>
      <c r="L815" s="161">
        <v>0</v>
      </c>
    </row>
    <row r="816" spans="1:12" ht="14.25" customHeight="1">
      <c r="A816" s="147"/>
      <c r="B816" s="148"/>
      <c r="C816" s="149"/>
      <c r="D816" s="150"/>
      <c r="E816" s="151"/>
      <c r="F816" s="147"/>
      <c r="G816" s="152"/>
      <c r="H816" s="152"/>
      <c r="I816" s="153"/>
      <c r="J816" s="153"/>
      <c r="K816" s="153"/>
      <c r="L816" s="154"/>
    </row>
    <row r="817" spans="1:12" ht="14.25" customHeight="1">
      <c r="A817" s="158">
        <v>17</v>
      </c>
      <c r="B817" s="162">
        <v>0</v>
      </c>
      <c r="C817" s="155">
        <v>0</v>
      </c>
      <c r="D817" s="156">
        <v>0</v>
      </c>
      <c r="E817" s="157">
        <v>0</v>
      </c>
      <c r="F817" s="158">
        <v>0</v>
      </c>
      <c r="G817" s="159">
        <v>0</v>
      </c>
      <c r="H817" s="159">
        <v>0</v>
      </c>
      <c r="I817" s="160">
        <v>0</v>
      </c>
      <c r="J817" s="160">
        <v>0</v>
      </c>
      <c r="K817" s="160">
        <v>0</v>
      </c>
      <c r="L817" s="161">
        <v>0</v>
      </c>
    </row>
    <row r="818" spans="1:12" ht="14.25" customHeight="1">
      <c r="A818" s="147"/>
      <c r="B818" s="148"/>
      <c r="C818" s="149"/>
      <c r="D818" s="150"/>
      <c r="E818" s="151"/>
      <c r="F818" s="147"/>
      <c r="G818" s="152"/>
      <c r="H818" s="152"/>
      <c r="I818" s="153"/>
      <c r="J818" s="153"/>
      <c r="K818" s="153"/>
      <c r="L818" s="154"/>
    </row>
    <row r="819" spans="1:12" ht="14.25" customHeight="1">
      <c r="A819" s="158">
        <v>1</v>
      </c>
      <c r="B819" s="162">
        <v>0</v>
      </c>
      <c r="C819" s="155">
        <v>0</v>
      </c>
      <c r="D819" s="156">
        <v>0</v>
      </c>
      <c r="E819" s="157">
        <v>0</v>
      </c>
      <c r="F819" s="158">
        <v>0</v>
      </c>
      <c r="G819" s="159">
        <v>0</v>
      </c>
      <c r="H819" s="159">
        <v>0</v>
      </c>
      <c r="I819" s="160">
        <v>0</v>
      </c>
      <c r="J819" s="160">
        <v>0</v>
      </c>
      <c r="K819" s="160">
        <v>0</v>
      </c>
      <c r="L819" s="161">
        <v>0</v>
      </c>
    </row>
    <row r="820" spans="1:12" ht="14.25" customHeight="1">
      <c r="A820" s="147"/>
      <c r="B820" s="148"/>
      <c r="C820" s="149"/>
      <c r="D820" s="150"/>
      <c r="E820" s="151"/>
      <c r="F820" s="147"/>
      <c r="G820" s="152"/>
      <c r="H820" s="152"/>
      <c r="I820" s="153"/>
      <c r="J820" s="153"/>
      <c r="K820" s="153"/>
      <c r="L820" s="154"/>
    </row>
    <row r="821" spans="1:12" ht="14.25" customHeight="1">
      <c r="A821" s="158">
        <v>0</v>
      </c>
      <c r="B821" s="162">
        <v>0</v>
      </c>
      <c r="C821" s="155">
        <v>0</v>
      </c>
      <c r="D821" s="156">
        <v>0</v>
      </c>
      <c r="E821" s="157">
        <v>0</v>
      </c>
      <c r="F821" s="158">
        <v>0</v>
      </c>
      <c r="G821" s="159">
        <v>0</v>
      </c>
      <c r="H821" s="159">
        <v>0</v>
      </c>
      <c r="I821" s="160">
        <v>0</v>
      </c>
      <c r="J821" s="160">
        <v>0</v>
      </c>
      <c r="K821" s="160">
        <v>0</v>
      </c>
      <c r="L821" s="161">
        <v>0</v>
      </c>
    </row>
    <row r="822" spans="1:12" ht="14.25" customHeight="1">
      <c r="A822" s="147"/>
      <c r="B822" s="148"/>
      <c r="C822" s="149"/>
      <c r="D822" s="150"/>
      <c r="E822" s="151"/>
      <c r="F822" s="147"/>
      <c r="G822" s="152"/>
      <c r="H822" s="152"/>
      <c r="I822" s="153"/>
      <c r="J822" s="153"/>
      <c r="K822" s="153"/>
      <c r="L822" s="154"/>
    </row>
    <row r="823" spans="1:12" ht="14.25" customHeight="1">
      <c r="A823" s="158">
        <v>0</v>
      </c>
      <c r="B823" s="162">
        <v>0</v>
      </c>
      <c r="C823" s="155">
        <v>0</v>
      </c>
      <c r="D823" s="156">
        <v>0</v>
      </c>
      <c r="E823" s="157">
        <v>0</v>
      </c>
      <c r="F823" s="158">
        <v>0</v>
      </c>
      <c r="G823" s="159">
        <v>0</v>
      </c>
      <c r="H823" s="159">
        <v>0</v>
      </c>
      <c r="I823" s="160">
        <v>0</v>
      </c>
      <c r="J823" s="160">
        <v>0</v>
      </c>
      <c r="K823" s="160">
        <v>0</v>
      </c>
      <c r="L823" s="161">
        <v>0</v>
      </c>
    </row>
    <row r="824" spans="1:12" ht="14.25" customHeight="1">
      <c r="A824" s="147"/>
      <c r="B824" s="148"/>
      <c r="C824" s="149"/>
      <c r="D824" s="150"/>
      <c r="E824" s="151"/>
      <c r="F824" s="147"/>
      <c r="G824" s="152"/>
      <c r="H824" s="152"/>
      <c r="I824" s="153"/>
      <c r="J824" s="153"/>
      <c r="K824" s="153"/>
      <c r="L824" s="154"/>
    </row>
    <row r="825" spans="1:12" ht="14.25" customHeight="1">
      <c r="A825" s="158">
        <v>0</v>
      </c>
      <c r="B825" s="162">
        <v>0</v>
      </c>
      <c r="C825" s="155">
        <v>0</v>
      </c>
      <c r="D825" s="156">
        <v>0</v>
      </c>
      <c r="E825" s="157">
        <v>0</v>
      </c>
      <c r="F825" s="158">
        <v>0</v>
      </c>
      <c r="G825" s="159">
        <v>0</v>
      </c>
      <c r="H825" s="159">
        <v>0</v>
      </c>
      <c r="I825" s="160">
        <v>0</v>
      </c>
      <c r="J825" s="160">
        <v>0</v>
      </c>
      <c r="K825" s="160">
        <v>0</v>
      </c>
      <c r="L825" s="161">
        <v>0</v>
      </c>
    </row>
    <row r="826" spans="1:12" ht="14.25" customHeight="1">
      <c r="A826" s="147"/>
      <c r="B826" s="148"/>
      <c r="C826" s="149"/>
      <c r="D826" s="150"/>
      <c r="E826" s="151"/>
      <c r="F826" s="147"/>
      <c r="G826" s="152"/>
      <c r="H826" s="152"/>
      <c r="I826" s="153"/>
      <c r="J826" s="153"/>
      <c r="K826" s="153"/>
      <c r="L826" s="154"/>
    </row>
    <row r="827" spans="1:12" ht="14.25" customHeight="1">
      <c r="A827" s="158">
        <v>0</v>
      </c>
      <c r="B827" s="162">
        <v>0</v>
      </c>
      <c r="C827" s="155">
        <v>0</v>
      </c>
      <c r="D827" s="156">
        <v>0</v>
      </c>
      <c r="E827" s="157">
        <v>0</v>
      </c>
      <c r="F827" s="158">
        <v>0</v>
      </c>
      <c r="G827" s="159">
        <v>0</v>
      </c>
      <c r="H827" s="159">
        <v>0</v>
      </c>
      <c r="I827" s="160">
        <v>0</v>
      </c>
      <c r="J827" s="160">
        <v>0</v>
      </c>
      <c r="K827" s="160">
        <v>0</v>
      </c>
      <c r="L827" s="161">
        <v>0</v>
      </c>
    </row>
    <row r="828" spans="1:12" ht="14.25" customHeight="1">
      <c r="A828" s="147"/>
      <c r="B828" s="148"/>
      <c r="C828" s="149"/>
      <c r="D828" s="150"/>
      <c r="E828" s="151"/>
      <c r="F828" s="147"/>
      <c r="G828" s="152"/>
      <c r="H828" s="152"/>
      <c r="I828" s="153"/>
      <c r="J828" s="153"/>
      <c r="K828" s="153"/>
      <c r="L828" s="154"/>
    </row>
    <row r="829" spans="1:12" ht="14.25" customHeight="1">
      <c r="A829" s="158">
        <v>0</v>
      </c>
      <c r="B829" s="162">
        <v>0</v>
      </c>
      <c r="C829" s="155">
        <v>0</v>
      </c>
      <c r="D829" s="156">
        <v>0</v>
      </c>
      <c r="E829" s="157">
        <v>0</v>
      </c>
      <c r="F829" s="158">
        <v>0</v>
      </c>
      <c r="G829" s="159">
        <v>0</v>
      </c>
      <c r="H829" s="159">
        <v>0</v>
      </c>
      <c r="I829" s="160">
        <v>0</v>
      </c>
      <c r="J829" s="160">
        <v>0</v>
      </c>
      <c r="K829" s="160">
        <v>0</v>
      </c>
      <c r="L829" s="161">
        <v>0</v>
      </c>
    </row>
    <row r="830" spans="1:12" ht="14.25" customHeight="1">
      <c r="A830" s="147"/>
      <c r="B830" s="148"/>
      <c r="C830" s="149"/>
      <c r="D830" s="150"/>
      <c r="E830" s="151"/>
      <c r="F830" s="147"/>
      <c r="G830" s="152"/>
      <c r="H830" s="152"/>
      <c r="I830" s="153"/>
      <c r="J830" s="153"/>
      <c r="K830" s="153"/>
      <c r="L830" s="154"/>
    </row>
    <row r="831" spans="1:12" ht="14.25" customHeight="1">
      <c r="A831" s="158">
        <v>0</v>
      </c>
      <c r="B831" s="162">
        <v>0</v>
      </c>
      <c r="C831" s="155">
        <v>0</v>
      </c>
      <c r="D831" s="156">
        <v>0</v>
      </c>
      <c r="E831" s="157">
        <v>0</v>
      </c>
      <c r="F831" s="158">
        <v>0</v>
      </c>
      <c r="G831" s="159">
        <v>0</v>
      </c>
      <c r="H831" s="159">
        <v>0</v>
      </c>
      <c r="I831" s="160">
        <v>0</v>
      </c>
      <c r="J831" s="160">
        <v>0</v>
      </c>
      <c r="K831" s="160">
        <v>0</v>
      </c>
      <c r="L831" s="161">
        <v>0</v>
      </c>
    </row>
    <row r="832" spans="1:12" ht="14.25" customHeight="1">
      <c r="A832" s="147"/>
      <c r="B832" s="148"/>
      <c r="C832" s="149"/>
      <c r="D832" s="150"/>
      <c r="E832" s="151"/>
      <c r="F832" s="147"/>
      <c r="G832" s="152"/>
      <c r="H832" s="152"/>
      <c r="I832" s="153"/>
      <c r="J832" s="153"/>
      <c r="K832" s="153"/>
      <c r="L832" s="154"/>
    </row>
    <row r="833" spans="1:12" ht="14.25" customHeight="1">
      <c r="A833" s="158">
        <v>0</v>
      </c>
      <c r="B833" s="162">
        <v>0</v>
      </c>
      <c r="C833" s="155">
        <v>0</v>
      </c>
      <c r="D833" s="156">
        <v>0</v>
      </c>
      <c r="E833" s="157">
        <v>0</v>
      </c>
      <c r="F833" s="158">
        <v>0</v>
      </c>
      <c r="G833" s="159">
        <v>0</v>
      </c>
      <c r="H833" s="159">
        <v>0</v>
      </c>
      <c r="I833" s="160">
        <v>0</v>
      </c>
      <c r="J833" s="160">
        <v>0</v>
      </c>
      <c r="K833" s="160">
        <v>0</v>
      </c>
      <c r="L833" s="161">
        <v>0</v>
      </c>
    </row>
    <row r="834" spans="1:12" ht="14.25" customHeight="1">
      <c r="A834" s="147"/>
      <c r="B834" s="148"/>
      <c r="C834" s="149"/>
      <c r="D834" s="150"/>
      <c r="E834" s="151"/>
      <c r="F834" s="147"/>
      <c r="G834" s="152"/>
      <c r="H834" s="152"/>
      <c r="I834" s="153"/>
      <c r="J834" s="153"/>
      <c r="K834" s="153"/>
      <c r="L834" s="154"/>
    </row>
    <row r="835" spans="1:12" ht="14.25" customHeight="1">
      <c r="A835" s="158">
        <v>0</v>
      </c>
      <c r="B835" s="162">
        <v>0</v>
      </c>
      <c r="C835" s="155">
        <v>0</v>
      </c>
      <c r="D835" s="156">
        <v>0</v>
      </c>
      <c r="E835" s="157">
        <v>0</v>
      </c>
      <c r="F835" s="158">
        <v>0</v>
      </c>
      <c r="G835" s="159">
        <v>0</v>
      </c>
      <c r="H835" s="159">
        <v>0</v>
      </c>
      <c r="I835" s="160">
        <v>0</v>
      </c>
      <c r="J835" s="160">
        <v>0</v>
      </c>
      <c r="K835" s="160">
        <v>0</v>
      </c>
      <c r="L835" s="161">
        <v>0</v>
      </c>
    </row>
    <row r="836" spans="1:12" ht="14.25" customHeight="1">
      <c r="A836" s="147"/>
      <c r="B836" s="148"/>
      <c r="C836" s="149"/>
      <c r="D836" s="150"/>
      <c r="E836" s="151"/>
      <c r="F836" s="147"/>
      <c r="G836" s="152"/>
      <c r="H836" s="152"/>
      <c r="I836" s="153"/>
      <c r="J836" s="153"/>
      <c r="K836" s="153"/>
      <c r="L836" s="154"/>
    </row>
    <row r="837" spans="1:12" ht="14.25" customHeight="1">
      <c r="A837" s="158">
        <v>0</v>
      </c>
      <c r="B837" s="162">
        <v>0</v>
      </c>
      <c r="C837" s="155">
        <v>0</v>
      </c>
      <c r="D837" s="156">
        <v>0</v>
      </c>
      <c r="E837" s="157">
        <v>0</v>
      </c>
      <c r="F837" s="158">
        <v>0</v>
      </c>
      <c r="G837" s="159">
        <v>0</v>
      </c>
      <c r="H837" s="159">
        <v>0</v>
      </c>
      <c r="I837" s="160">
        <v>0</v>
      </c>
      <c r="J837" s="160">
        <v>0</v>
      </c>
      <c r="K837" s="160">
        <v>0</v>
      </c>
      <c r="L837" s="161">
        <v>0</v>
      </c>
    </row>
    <row r="838" spans="1:12" ht="14.25" customHeight="1">
      <c r="A838" s="147"/>
      <c r="B838" s="148"/>
      <c r="C838" s="149"/>
      <c r="D838" s="150"/>
      <c r="E838" s="151"/>
      <c r="F838" s="147"/>
      <c r="G838" s="152"/>
      <c r="H838" s="152"/>
      <c r="I838" s="153"/>
      <c r="J838" s="153"/>
      <c r="K838" s="153"/>
      <c r="L838" s="154"/>
    </row>
    <row r="839" spans="1:12" ht="14.25" customHeight="1">
      <c r="A839" s="158">
        <v>0</v>
      </c>
      <c r="B839" s="162">
        <v>0</v>
      </c>
      <c r="C839" s="155">
        <v>0</v>
      </c>
      <c r="D839" s="156">
        <v>0</v>
      </c>
      <c r="E839" s="157">
        <v>0</v>
      </c>
      <c r="F839" s="158">
        <v>0</v>
      </c>
      <c r="G839" s="159">
        <v>0</v>
      </c>
      <c r="H839" s="159">
        <v>0</v>
      </c>
      <c r="I839" s="160">
        <v>0</v>
      </c>
      <c r="J839" s="160">
        <v>0</v>
      </c>
      <c r="K839" s="160">
        <v>0</v>
      </c>
      <c r="L839" s="161">
        <v>0</v>
      </c>
    </row>
    <row r="840" spans="1:12" ht="14.25" customHeight="1">
      <c r="A840" s="147"/>
      <c r="B840" s="148"/>
      <c r="C840" s="149"/>
      <c r="D840" s="150"/>
      <c r="E840" s="151"/>
      <c r="F840" s="147"/>
      <c r="G840" s="152"/>
      <c r="H840" s="152"/>
      <c r="I840" s="153"/>
      <c r="J840" s="153"/>
      <c r="K840" s="153"/>
      <c r="L840" s="154"/>
    </row>
    <row r="841" spans="1:12" ht="14.25" customHeight="1">
      <c r="A841" s="158">
        <v>0</v>
      </c>
      <c r="B841" s="162">
        <v>0</v>
      </c>
      <c r="C841" s="155">
        <v>0</v>
      </c>
      <c r="D841" s="156">
        <v>0</v>
      </c>
      <c r="E841" s="157">
        <v>0</v>
      </c>
      <c r="F841" s="158">
        <v>0</v>
      </c>
      <c r="G841" s="159">
        <v>0</v>
      </c>
      <c r="H841" s="159">
        <v>0</v>
      </c>
      <c r="I841" s="160">
        <v>0</v>
      </c>
      <c r="J841" s="160">
        <v>0</v>
      </c>
      <c r="K841" s="160">
        <v>0</v>
      </c>
      <c r="L841" s="161">
        <v>0</v>
      </c>
    </row>
    <row r="842" spans="1:12" ht="14.25" customHeight="1">
      <c r="A842" s="147"/>
      <c r="B842" s="148"/>
      <c r="C842" s="149"/>
      <c r="D842" s="150"/>
      <c r="E842" s="151"/>
      <c r="F842" s="147"/>
      <c r="G842" s="152"/>
      <c r="H842" s="152"/>
      <c r="I842" s="153"/>
      <c r="J842" s="153"/>
      <c r="K842" s="153"/>
      <c r="L842" s="154"/>
    </row>
    <row r="843" spans="1:12" ht="14.25" customHeight="1">
      <c r="A843" s="158">
        <v>0</v>
      </c>
      <c r="B843" s="162">
        <v>0</v>
      </c>
      <c r="C843" s="155">
        <v>0</v>
      </c>
      <c r="D843" s="156">
        <v>0</v>
      </c>
      <c r="E843" s="157">
        <v>0</v>
      </c>
      <c r="F843" s="158">
        <v>0</v>
      </c>
      <c r="G843" s="159">
        <v>0</v>
      </c>
      <c r="H843" s="159">
        <v>0</v>
      </c>
      <c r="I843" s="160">
        <v>0</v>
      </c>
      <c r="J843" s="160">
        <v>0</v>
      </c>
      <c r="K843" s="160">
        <v>0</v>
      </c>
      <c r="L843" s="161">
        <v>0</v>
      </c>
    </row>
    <row r="844" spans="1:12" ht="14.25" customHeight="1">
      <c r="A844" s="147"/>
      <c r="B844" s="148"/>
      <c r="C844" s="149"/>
      <c r="D844" s="150"/>
      <c r="E844" s="151"/>
      <c r="F844" s="147"/>
      <c r="G844" s="152"/>
      <c r="H844" s="152"/>
      <c r="I844" s="153"/>
      <c r="J844" s="153"/>
      <c r="K844" s="153"/>
      <c r="L844" s="154"/>
    </row>
    <row r="845" spans="1:12" ht="14.25" customHeight="1">
      <c r="A845" s="158">
        <v>0</v>
      </c>
      <c r="B845" s="162">
        <v>0</v>
      </c>
      <c r="C845" s="155">
        <v>0</v>
      </c>
      <c r="D845" s="156">
        <v>0</v>
      </c>
      <c r="E845" s="157">
        <v>0</v>
      </c>
      <c r="F845" s="158">
        <v>0</v>
      </c>
      <c r="G845" s="159">
        <v>0</v>
      </c>
      <c r="H845" s="159">
        <v>0</v>
      </c>
      <c r="I845" s="160">
        <v>0</v>
      </c>
      <c r="J845" s="160">
        <v>0</v>
      </c>
      <c r="K845" s="160">
        <v>0</v>
      </c>
      <c r="L845" s="161">
        <v>0</v>
      </c>
    </row>
    <row r="846" spans="1:12" ht="14.25" customHeight="1">
      <c r="A846" s="147"/>
      <c r="B846" s="148"/>
      <c r="C846" s="149"/>
      <c r="D846" s="150"/>
      <c r="E846" s="151"/>
      <c r="F846" s="147"/>
      <c r="G846" s="152"/>
      <c r="H846" s="152"/>
      <c r="I846" s="153"/>
      <c r="J846" s="153"/>
      <c r="K846" s="153"/>
      <c r="L846" s="154"/>
    </row>
    <row r="847" spans="1:12" ht="14.25" customHeight="1">
      <c r="A847" s="158">
        <v>0</v>
      </c>
      <c r="B847" s="162">
        <v>0</v>
      </c>
      <c r="C847" s="155">
        <v>0</v>
      </c>
      <c r="D847" s="156">
        <v>0</v>
      </c>
      <c r="E847" s="157">
        <v>0</v>
      </c>
      <c r="F847" s="158">
        <v>0</v>
      </c>
      <c r="G847" s="159">
        <v>0</v>
      </c>
      <c r="H847" s="159">
        <v>0</v>
      </c>
      <c r="I847" s="160">
        <v>0</v>
      </c>
      <c r="J847" s="160">
        <v>0</v>
      </c>
      <c r="K847" s="160">
        <v>0</v>
      </c>
      <c r="L847" s="161">
        <v>0</v>
      </c>
    </row>
    <row r="848" spans="1:12" ht="14.25" customHeight="1">
      <c r="A848" s="147"/>
      <c r="B848" s="148"/>
      <c r="C848" s="149"/>
      <c r="D848" s="150"/>
      <c r="E848" s="151"/>
      <c r="F848" s="147"/>
      <c r="G848" s="152"/>
      <c r="H848" s="152"/>
      <c r="I848" s="153"/>
      <c r="J848" s="153"/>
      <c r="K848" s="153"/>
      <c r="L848" s="154"/>
    </row>
    <row r="849" spans="1:12" ht="14.25" customHeight="1">
      <c r="A849" s="158">
        <v>16</v>
      </c>
      <c r="B849" s="162">
        <v>0</v>
      </c>
      <c r="C849" s="155">
        <v>0</v>
      </c>
      <c r="D849" s="156">
        <v>0</v>
      </c>
      <c r="E849" s="157">
        <v>0</v>
      </c>
      <c r="F849" s="158">
        <v>0</v>
      </c>
      <c r="G849" s="159">
        <v>0</v>
      </c>
      <c r="H849" s="159">
        <v>0</v>
      </c>
      <c r="I849" s="160">
        <v>0</v>
      </c>
      <c r="J849" s="160">
        <v>0</v>
      </c>
      <c r="K849" s="160">
        <v>0</v>
      </c>
      <c r="L849" s="161">
        <v>0</v>
      </c>
    </row>
    <row r="850" spans="1:12" ht="14.25" customHeight="1">
      <c r="A850" s="147"/>
      <c r="B850" s="148"/>
      <c r="C850" s="149"/>
      <c r="D850" s="150"/>
      <c r="E850" s="151"/>
      <c r="F850" s="147"/>
      <c r="G850" s="152"/>
      <c r="H850" s="152"/>
      <c r="I850" s="153"/>
      <c r="J850" s="153"/>
      <c r="K850" s="153"/>
      <c r="L850" s="154"/>
    </row>
    <row r="851" spans="1:12" ht="14.25" customHeight="1">
      <c r="A851" s="158">
        <v>17</v>
      </c>
      <c r="B851" s="162">
        <v>0</v>
      </c>
      <c r="C851" s="155">
        <v>0</v>
      </c>
      <c r="D851" s="156">
        <v>0</v>
      </c>
      <c r="E851" s="157">
        <v>0</v>
      </c>
      <c r="F851" s="158">
        <v>0</v>
      </c>
      <c r="G851" s="159">
        <v>0</v>
      </c>
      <c r="H851" s="159">
        <v>0</v>
      </c>
      <c r="I851" s="160">
        <v>0</v>
      </c>
      <c r="J851" s="160">
        <v>0</v>
      </c>
      <c r="K851" s="160">
        <v>0</v>
      </c>
      <c r="L851" s="161">
        <v>0</v>
      </c>
    </row>
    <row r="852" spans="1:12" ht="14.25" customHeight="1">
      <c r="A852" s="147"/>
      <c r="B852" s="148"/>
      <c r="C852" s="149"/>
      <c r="D852" s="150"/>
      <c r="E852" s="151"/>
      <c r="F852" s="147"/>
      <c r="G852" s="152"/>
      <c r="H852" s="152"/>
      <c r="I852" s="153"/>
      <c r="J852" s="153"/>
      <c r="K852" s="153"/>
      <c r="L852" s="154"/>
    </row>
    <row r="853" spans="1:12" ht="14.25" customHeight="1">
      <c r="A853" s="158">
        <v>1</v>
      </c>
      <c r="B853" s="162">
        <v>0</v>
      </c>
      <c r="C853" s="155">
        <v>0</v>
      </c>
      <c r="D853" s="156">
        <v>0</v>
      </c>
      <c r="E853" s="157">
        <v>0</v>
      </c>
      <c r="F853" s="158">
        <v>0</v>
      </c>
      <c r="G853" s="159">
        <v>0</v>
      </c>
      <c r="H853" s="159">
        <v>0</v>
      </c>
      <c r="I853" s="160">
        <v>0</v>
      </c>
      <c r="J853" s="160">
        <v>0</v>
      </c>
      <c r="K853" s="160">
        <v>0</v>
      </c>
      <c r="L853" s="161">
        <v>0</v>
      </c>
    </row>
    <row r="854" spans="1:12" ht="14.25" customHeight="1">
      <c r="A854" s="147"/>
      <c r="B854" s="148"/>
      <c r="C854" s="149"/>
      <c r="D854" s="150"/>
      <c r="E854" s="151"/>
      <c r="F854" s="147"/>
      <c r="G854" s="152"/>
      <c r="H854" s="152"/>
      <c r="I854" s="153"/>
      <c r="J854" s="153"/>
      <c r="K854" s="153"/>
      <c r="L854" s="154"/>
    </row>
    <row r="855" spans="1:12" ht="14.25" customHeight="1">
      <c r="A855" s="158">
        <v>0</v>
      </c>
      <c r="B855" s="162">
        <v>0</v>
      </c>
      <c r="C855" s="155">
        <v>0</v>
      </c>
      <c r="D855" s="156">
        <v>0</v>
      </c>
      <c r="E855" s="157">
        <v>0</v>
      </c>
      <c r="F855" s="158">
        <v>0</v>
      </c>
      <c r="G855" s="159">
        <v>0</v>
      </c>
      <c r="H855" s="159">
        <v>0</v>
      </c>
      <c r="I855" s="160">
        <v>0</v>
      </c>
      <c r="J855" s="160">
        <v>0</v>
      </c>
      <c r="K855" s="160">
        <v>0</v>
      </c>
      <c r="L855" s="161">
        <v>0</v>
      </c>
    </row>
    <row r="856" spans="1:12" ht="14.25" customHeight="1">
      <c r="A856" s="147"/>
      <c r="B856" s="148"/>
      <c r="C856" s="149"/>
      <c r="D856" s="150"/>
      <c r="E856" s="151"/>
      <c r="F856" s="147"/>
      <c r="G856" s="152"/>
      <c r="H856" s="152"/>
      <c r="I856" s="153"/>
      <c r="J856" s="153"/>
      <c r="K856" s="153"/>
      <c r="L856" s="154"/>
    </row>
    <row r="857" spans="1:12" ht="14.25" customHeight="1">
      <c r="A857" s="158">
        <v>0</v>
      </c>
      <c r="B857" s="162">
        <v>0</v>
      </c>
      <c r="C857" s="155">
        <v>0</v>
      </c>
      <c r="D857" s="156">
        <v>0</v>
      </c>
      <c r="E857" s="157">
        <v>0</v>
      </c>
      <c r="F857" s="158">
        <v>0</v>
      </c>
      <c r="G857" s="159">
        <v>0</v>
      </c>
      <c r="H857" s="159">
        <v>0</v>
      </c>
      <c r="I857" s="160">
        <v>0</v>
      </c>
      <c r="J857" s="160">
        <v>0</v>
      </c>
      <c r="K857" s="160">
        <v>0</v>
      </c>
      <c r="L857" s="161">
        <v>0</v>
      </c>
    </row>
    <row r="858" spans="1:12" ht="14.25" customHeight="1">
      <c r="A858" s="147"/>
      <c r="B858" s="148"/>
      <c r="C858" s="149"/>
      <c r="D858" s="150"/>
      <c r="E858" s="151"/>
      <c r="F858" s="147"/>
      <c r="G858" s="152"/>
      <c r="H858" s="152"/>
      <c r="I858" s="153"/>
      <c r="J858" s="153"/>
      <c r="K858" s="153"/>
      <c r="L858" s="154"/>
    </row>
    <row r="859" spans="1:12" ht="14.25" customHeight="1">
      <c r="A859" s="158">
        <v>0</v>
      </c>
      <c r="B859" s="162">
        <v>0</v>
      </c>
      <c r="C859" s="155">
        <v>0</v>
      </c>
      <c r="D859" s="156">
        <v>0</v>
      </c>
      <c r="E859" s="157">
        <v>0</v>
      </c>
      <c r="F859" s="158">
        <v>0</v>
      </c>
      <c r="G859" s="159">
        <v>0</v>
      </c>
      <c r="H859" s="159">
        <v>0</v>
      </c>
      <c r="I859" s="160">
        <v>0</v>
      </c>
      <c r="J859" s="160">
        <v>0</v>
      </c>
      <c r="K859" s="160">
        <v>0</v>
      </c>
      <c r="L859" s="161">
        <v>0</v>
      </c>
    </row>
    <row r="860" spans="1:12" ht="14.25" customHeight="1">
      <c r="A860" s="147"/>
      <c r="B860" s="148"/>
      <c r="C860" s="149"/>
      <c r="D860" s="150"/>
      <c r="E860" s="151"/>
      <c r="F860" s="147"/>
      <c r="G860" s="152"/>
      <c r="H860" s="152"/>
      <c r="I860" s="153"/>
      <c r="J860" s="153"/>
      <c r="K860" s="153"/>
      <c r="L860" s="154"/>
    </row>
    <row r="861" spans="1:12" ht="14.25" customHeight="1">
      <c r="A861" s="158">
        <v>0</v>
      </c>
      <c r="B861" s="162">
        <v>0</v>
      </c>
      <c r="C861" s="155">
        <v>0</v>
      </c>
      <c r="D861" s="156">
        <v>0</v>
      </c>
      <c r="E861" s="157">
        <v>0</v>
      </c>
      <c r="F861" s="158">
        <v>0</v>
      </c>
      <c r="G861" s="159">
        <v>0</v>
      </c>
      <c r="H861" s="159">
        <v>0</v>
      </c>
      <c r="I861" s="160">
        <v>0</v>
      </c>
      <c r="J861" s="160">
        <v>0</v>
      </c>
      <c r="K861" s="160">
        <v>0</v>
      </c>
      <c r="L861" s="161">
        <v>0</v>
      </c>
    </row>
    <row r="862" spans="1:12" ht="14.25" customHeight="1">
      <c r="A862" s="147"/>
      <c r="B862" s="148"/>
      <c r="C862" s="149"/>
      <c r="D862" s="150"/>
      <c r="E862" s="151"/>
      <c r="F862" s="147"/>
      <c r="G862" s="152"/>
      <c r="H862" s="152"/>
      <c r="I862" s="153"/>
      <c r="J862" s="153"/>
      <c r="K862" s="153"/>
      <c r="L862" s="154"/>
    </row>
    <row r="863" spans="1:12" ht="14.25" customHeight="1">
      <c r="A863" s="158">
        <v>0</v>
      </c>
      <c r="B863" s="162">
        <v>0</v>
      </c>
      <c r="C863" s="155">
        <v>0</v>
      </c>
      <c r="D863" s="156">
        <v>0</v>
      </c>
      <c r="E863" s="157">
        <v>0</v>
      </c>
      <c r="F863" s="158">
        <v>0</v>
      </c>
      <c r="G863" s="159">
        <v>0</v>
      </c>
      <c r="H863" s="159">
        <v>0</v>
      </c>
      <c r="I863" s="160">
        <v>0</v>
      </c>
      <c r="J863" s="160">
        <v>0</v>
      </c>
      <c r="K863" s="160">
        <v>0</v>
      </c>
      <c r="L863" s="161">
        <v>0</v>
      </c>
    </row>
    <row r="864" spans="1:12" ht="14.25" customHeight="1">
      <c r="A864" s="147"/>
      <c r="B864" s="148"/>
      <c r="C864" s="149"/>
      <c r="D864" s="150"/>
      <c r="E864" s="151"/>
      <c r="F864" s="147"/>
      <c r="G864" s="152"/>
      <c r="H864" s="152"/>
      <c r="I864" s="153"/>
      <c r="J864" s="153"/>
      <c r="K864" s="153"/>
      <c r="L864" s="154"/>
    </row>
    <row r="865" spans="1:12" ht="14.25" customHeight="1">
      <c r="A865" s="158">
        <v>0</v>
      </c>
      <c r="B865" s="162">
        <v>0</v>
      </c>
      <c r="C865" s="155">
        <v>0</v>
      </c>
      <c r="D865" s="156">
        <v>0</v>
      </c>
      <c r="E865" s="157">
        <v>0</v>
      </c>
      <c r="F865" s="158">
        <v>0</v>
      </c>
      <c r="G865" s="159">
        <v>0</v>
      </c>
      <c r="H865" s="159">
        <v>0</v>
      </c>
      <c r="I865" s="160">
        <v>0</v>
      </c>
      <c r="J865" s="160">
        <v>0</v>
      </c>
      <c r="K865" s="160">
        <v>0</v>
      </c>
      <c r="L865" s="161">
        <v>0</v>
      </c>
    </row>
    <row r="866" spans="1:12" ht="14.25" customHeight="1">
      <c r="A866" s="147"/>
      <c r="B866" s="148"/>
      <c r="C866" s="149"/>
      <c r="D866" s="150"/>
      <c r="E866" s="151"/>
      <c r="F866" s="147"/>
      <c r="G866" s="152"/>
      <c r="H866" s="152"/>
      <c r="I866" s="153"/>
      <c r="J866" s="153"/>
      <c r="K866" s="153"/>
      <c r="L866" s="154"/>
    </row>
    <row r="867" spans="1:12" ht="14.25" customHeight="1">
      <c r="A867" s="158">
        <v>0</v>
      </c>
      <c r="B867" s="162">
        <v>0</v>
      </c>
      <c r="C867" s="155">
        <v>0</v>
      </c>
      <c r="D867" s="156">
        <v>0</v>
      </c>
      <c r="E867" s="157">
        <v>0</v>
      </c>
      <c r="F867" s="158">
        <v>0</v>
      </c>
      <c r="G867" s="159">
        <v>0</v>
      </c>
      <c r="H867" s="159">
        <v>0</v>
      </c>
      <c r="I867" s="160">
        <v>0</v>
      </c>
      <c r="J867" s="160">
        <v>0</v>
      </c>
      <c r="K867" s="160">
        <v>0</v>
      </c>
      <c r="L867" s="161">
        <v>0</v>
      </c>
    </row>
    <row r="868" spans="1:12" ht="14.25" customHeight="1">
      <c r="A868" s="147"/>
      <c r="B868" s="148"/>
      <c r="C868" s="149"/>
      <c r="D868" s="150"/>
      <c r="E868" s="151"/>
      <c r="F868" s="147"/>
      <c r="G868" s="152"/>
      <c r="H868" s="152"/>
      <c r="I868" s="153"/>
      <c r="J868" s="153"/>
      <c r="K868" s="153"/>
      <c r="L868" s="154"/>
    </row>
    <row r="869" spans="1:12" ht="14.25" customHeight="1">
      <c r="A869" s="158">
        <v>0</v>
      </c>
      <c r="B869" s="162">
        <v>0</v>
      </c>
      <c r="C869" s="155">
        <v>0</v>
      </c>
      <c r="D869" s="156">
        <v>0</v>
      </c>
      <c r="E869" s="157">
        <v>0</v>
      </c>
      <c r="F869" s="158">
        <v>0</v>
      </c>
      <c r="G869" s="159">
        <v>0</v>
      </c>
      <c r="H869" s="159">
        <v>0</v>
      </c>
      <c r="I869" s="160">
        <v>0</v>
      </c>
      <c r="J869" s="160">
        <v>0</v>
      </c>
      <c r="K869" s="160">
        <v>0</v>
      </c>
      <c r="L869" s="161">
        <v>0</v>
      </c>
    </row>
    <row r="870" spans="1:12" ht="14.25" customHeight="1">
      <c r="A870" s="147"/>
      <c r="B870" s="148"/>
      <c r="C870" s="149"/>
      <c r="D870" s="150"/>
      <c r="E870" s="151"/>
      <c r="F870" s="147"/>
      <c r="G870" s="152"/>
      <c r="H870" s="152"/>
      <c r="I870" s="153"/>
      <c r="J870" s="153"/>
      <c r="K870" s="153"/>
      <c r="L870" s="154"/>
    </row>
    <row r="871" spans="1:12" ht="14.25" customHeight="1">
      <c r="A871" s="158">
        <v>0</v>
      </c>
      <c r="B871" s="162">
        <v>0</v>
      </c>
      <c r="C871" s="155">
        <v>0</v>
      </c>
      <c r="D871" s="156">
        <v>0</v>
      </c>
      <c r="E871" s="157">
        <v>0</v>
      </c>
      <c r="F871" s="158">
        <v>0</v>
      </c>
      <c r="G871" s="159">
        <v>0</v>
      </c>
      <c r="H871" s="159">
        <v>0</v>
      </c>
      <c r="I871" s="160">
        <v>0</v>
      </c>
      <c r="J871" s="160">
        <v>0</v>
      </c>
      <c r="K871" s="160">
        <v>0</v>
      </c>
      <c r="L871" s="161">
        <v>0</v>
      </c>
    </row>
    <row r="872" spans="1:12" ht="14.25" customHeight="1">
      <c r="A872" s="147"/>
      <c r="B872" s="148"/>
      <c r="C872" s="149"/>
      <c r="D872" s="150"/>
      <c r="E872" s="151"/>
      <c r="F872" s="147"/>
      <c r="G872" s="152"/>
      <c r="H872" s="152"/>
      <c r="I872" s="153"/>
      <c r="J872" s="153"/>
      <c r="K872" s="153"/>
      <c r="L872" s="154"/>
    </row>
    <row r="873" spans="1:12" ht="14.25" customHeight="1">
      <c r="A873" s="158">
        <v>0</v>
      </c>
      <c r="B873" s="162">
        <v>0</v>
      </c>
      <c r="C873" s="155">
        <v>0</v>
      </c>
      <c r="D873" s="156">
        <v>0</v>
      </c>
      <c r="E873" s="157">
        <v>0</v>
      </c>
      <c r="F873" s="158">
        <v>0</v>
      </c>
      <c r="G873" s="159">
        <v>0</v>
      </c>
      <c r="H873" s="159">
        <v>0</v>
      </c>
      <c r="I873" s="160">
        <v>0</v>
      </c>
      <c r="J873" s="160">
        <v>0</v>
      </c>
      <c r="K873" s="160">
        <v>0</v>
      </c>
      <c r="L873" s="161">
        <v>0</v>
      </c>
    </row>
    <row r="874" spans="1:12" ht="14.25" customHeight="1">
      <c r="A874" s="147"/>
      <c r="B874" s="148"/>
      <c r="C874" s="149"/>
      <c r="D874" s="150"/>
      <c r="E874" s="151"/>
      <c r="F874" s="147"/>
      <c r="G874" s="152"/>
      <c r="H874" s="152"/>
      <c r="I874" s="153"/>
      <c r="J874" s="153"/>
      <c r="K874" s="153"/>
      <c r="L874" s="154"/>
    </row>
    <row r="875" spans="1:12" ht="14.25" customHeight="1">
      <c r="A875" s="158">
        <v>0</v>
      </c>
      <c r="B875" s="162">
        <v>0</v>
      </c>
      <c r="C875" s="155">
        <v>0</v>
      </c>
      <c r="D875" s="156">
        <v>0</v>
      </c>
      <c r="E875" s="157">
        <v>0</v>
      </c>
      <c r="F875" s="158">
        <v>0</v>
      </c>
      <c r="G875" s="159">
        <v>0</v>
      </c>
      <c r="H875" s="159">
        <v>0</v>
      </c>
      <c r="I875" s="160">
        <v>0</v>
      </c>
      <c r="J875" s="160">
        <v>0</v>
      </c>
      <c r="K875" s="160">
        <v>0</v>
      </c>
      <c r="L875" s="161">
        <v>0</v>
      </c>
    </row>
    <row r="876" spans="1:12" ht="14.25" customHeight="1">
      <c r="A876" s="147"/>
      <c r="B876" s="148"/>
      <c r="C876" s="149"/>
      <c r="D876" s="150"/>
      <c r="E876" s="151"/>
      <c r="F876" s="147"/>
      <c r="G876" s="152"/>
      <c r="H876" s="152"/>
      <c r="I876" s="153"/>
      <c r="J876" s="153"/>
      <c r="K876" s="153"/>
      <c r="L876" s="154"/>
    </row>
    <row r="877" spans="1:12" ht="14.25" customHeight="1">
      <c r="A877" s="158">
        <v>0</v>
      </c>
      <c r="B877" s="162">
        <v>0</v>
      </c>
      <c r="C877" s="155">
        <v>0</v>
      </c>
      <c r="D877" s="156">
        <v>0</v>
      </c>
      <c r="E877" s="157">
        <v>0</v>
      </c>
      <c r="F877" s="158">
        <v>0</v>
      </c>
      <c r="G877" s="159">
        <v>0</v>
      </c>
      <c r="H877" s="159">
        <v>0</v>
      </c>
      <c r="I877" s="160">
        <v>0</v>
      </c>
      <c r="J877" s="160">
        <v>0</v>
      </c>
      <c r="K877" s="160">
        <v>0</v>
      </c>
      <c r="L877" s="161">
        <v>0</v>
      </c>
    </row>
    <row r="878" spans="1:12" ht="14.25" customHeight="1">
      <c r="A878" s="147"/>
      <c r="B878" s="148"/>
      <c r="C878" s="149"/>
      <c r="D878" s="150"/>
      <c r="E878" s="151"/>
      <c r="F878" s="147"/>
      <c r="G878" s="152"/>
      <c r="H878" s="152"/>
      <c r="I878" s="153"/>
      <c r="J878" s="153"/>
      <c r="K878" s="153"/>
      <c r="L878" s="154"/>
    </row>
    <row r="879" spans="1:12" ht="14.25" customHeight="1">
      <c r="A879" s="158">
        <v>0</v>
      </c>
      <c r="B879" s="162">
        <v>0</v>
      </c>
      <c r="C879" s="155">
        <v>0</v>
      </c>
      <c r="D879" s="156">
        <v>0</v>
      </c>
      <c r="E879" s="157">
        <v>0</v>
      </c>
      <c r="F879" s="158">
        <v>0</v>
      </c>
      <c r="G879" s="159">
        <v>0</v>
      </c>
      <c r="H879" s="159">
        <v>0</v>
      </c>
      <c r="I879" s="160">
        <v>0</v>
      </c>
      <c r="J879" s="160">
        <v>0</v>
      </c>
      <c r="K879" s="160">
        <v>0</v>
      </c>
      <c r="L879" s="161">
        <v>0</v>
      </c>
    </row>
    <row r="880" spans="1:12" ht="14.25" customHeight="1">
      <c r="A880" s="147"/>
      <c r="B880" s="148"/>
      <c r="C880" s="149"/>
      <c r="D880" s="150"/>
      <c r="E880" s="151"/>
      <c r="F880" s="147"/>
      <c r="G880" s="152"/>
      <c r="H880" s="152"/>
      <c r="I880" s="153"/>
      <c r="J880" s="153"/>
      <c r="K880" s="153"/>
      <c r="L880" s="154"/>
    </row>
    <row r="881" spans="1:12" ht="14.25" customHeight="1">
      <c r="A881" s="158">
        <v>0</v>
      </c>
      <c r="B881" s="162">
        <v>0</v>
      </c>
      <c r="C881" s="155">
        <v>0</v>
      </c>
      <c r="D881" s="156">
        <v>0</v>
      </c>
      <c r="E881" s="157">
        <v>0</v>
      </c>
      <c r="F881" s="158">
        <v>0</v>
      </c>
      <c r="G881" s="159">
        <v>0</v>
      </c>
      <c r="H881" s="159">
        <v>0</v>
      </c>
      <c r="I881" s="160">
        <v>0</v>
      </c>
      <c r="J881" s="160">
        <v>0</v>
      </c>
      <c r="K881" s="160">
        <v>0</v>
      </c>
      <c r="L881" s="161">
        <v>0</v>
      </c>
    </row>
    <row r="882" spans="1:12" ht="14.25" customHeight="1">
      <c r="A882" s="147"/>
      <c r="B882" s="148"/>
      <c r="C882" s="149"/>
      <c r="D882" s="150"/>
      <c r="E882" s="151"/>
      <c r="F882" s="147"/>
      <c r="G882" s="152"/>
      <c r="H882" s="152"/>
      <c r="I882" s="153"/>
      <c r="J882" s="153"/>
      <c r="K882" s="153"/>
      <c r="L882" s="154"/>
    </row>
    <row r="883" spans="1:12" ht="14.25" customHeight="1">
      <c r="A883" s="158">
        <v>16</v>
      </c>
      <c r="B883" s="162">
        <v>0</v>
      </c>
      <c r="C883" s="155">
        <v>0</v>
      </c>
      <c r="D883" s="156">
        <v>0</v>
      </c>
      <c r="E883" s="157">
        <v>0</v>
      </c>
      <c r="F883" s="158">
        <v>0</v>
      </c>
      <c r="G883" s="159">
        <v>0</v>
      </c>
      <c r="H883" s="159">
        <v>0</v>
      </c>
      <c r="I883" s="160">
        <v>0</v>
      </c>
      <c r="J883" s="160">
        <v>0</v>
      </c>
      <c r="K883" s="160">
        <v>0</v>
      </c>
      <c r="L883" s="161">
        <v>0</v>
      </c>
    </row>
    <row r="884" spans="1:12" ht="14.25" customHeight="1">
      <c r="A884" s="147"/>
      <c r="B884" s="148"/>
      <c r="C884" s="149"/>
      <c r="D884" s="150"/>
      <c r="E884" s="151"/>
      <c r="F884" s="147"/>
      <c r="G884" s="152"/>
      <c r="H884" s="152"/>
      <c r="I884" s="153"/>
      <c r="J884" s="153"/>
      <c r="K884" s="153"/>
      <c r="L884" s="154"/>
    </row>
    <row r="885" spans="1:12" ht="14.25" customHeight="1">
      <c r="A885" s="158">
        <v>17</v>
      </c>
      <c r="B885" s="162">
        <v>0</v>
      </c>
      <c r="C885" s="155">
        <v>0</v>
      </c>
      <c r="D885" s="156">
        <v>0</v>
      </c>
      <c r="E885" s="157">
        <v>0</v>
      </c>
      <c r="F885" s="158">
        <v>0</v>
      </c>
      <c r="G885" s="159">
        <v>0</v>
      </c>
      <c r="H885" s="159">
        <v>0</v>
      </c>
      <c r="I885" s="160">
        <v>0</v>
      </c>
      <c r="J885" s="160">
        <v>0</v>
      </c>
      <c r="K885" s="160">
        <v>0</v>
      </c>
      <c r="L885" s="161">
        <v>0</v>
      </c>
    </row>
    <row r="886" spans="1:12" ht="14.25" customHeight="1">
      <c r="A886" s="147"/>
      <c r="B886" s="148"/>
      <c r="C886" s="149"/>
      <c r="D886" s="150"/>
      <c r="E886" s="151"/>
      <c r="F886" s="147"/>
      <c r="G886" s="152"/>
      <c r="H886" s="152"/>
      <c r="I886" s="153"/>
      <c r="J886" s="153"/>
      <c r="K886" s="153"/>
      <c r="L886" s="154"/>
    </row>
    <row r="887" spans="1:12" ht="14.25" customHeight="1">
      <c r="A887" s="158">
        <v>1</v>
      </c>
      <c r="B887" s="162">
        <v>0</v>
      </c>
      <c r="C887" s="155">
        <v>0</v>
      </c>
      <c r="D887" s="156">
        <v>0</v>
      </c>
      <c r="E887" s="157">
        <v>0</v>
      </c>
      <c r="F887" s="158">
        <v>0</v>
      </c>
      <c r="G887" s="159">
        <v>0</v>
      </c>
      <c r="H887" s="159">
        <v>0</v>
      </c>
      <c r="I887" s="160">
        <v>0</v>
      </c>
      <c r="J887" s="160">
        <v>0</v>
      </c>
      <c r="K887" s="160">
        <v>0</v>
      </c>
      <c r="L887" s="161">
        <v>0</v>
      </c>
    </row>
    <row r="888" spans="1:12" ht="14.25" customHeight="1">
      <c r="A888" s="147"/>
      <c r="B888" s="148"/>
      <c r="C888" s="149"/>
      <c r="D888" s="150"/>
      <c r="E888" s="151"/>
      <c r="F888" s="147"/>
      <c r="G888" s="152"/>
      <c r="H888" s="152"/>
      <c r="I888" s="153"/>
      <c r="J888" s="153"/>
      <c r="K888" s="153"/>
      <c r="L888" s="154"/>
    </row>
    <row r="889" spans="1:12" ht="14.25" customHeight="1">
      <c r="A889" s="158">
        <v>0</v>
      </c>
      <c r="B889" s="162">
        <v>0</v>
      </c>
      <c r="C889" s="155">
        <v>0</v>
      </c>
      <c r="D889" s="156">
        <v>0</v>
      </c>
      <c r="E889" s="157">
        <v>0</v>
      </c>
      <c r="F889" s="158">
        <v>0</v>
      </c>
      <c r="G889" s="159">
        <v>0</v>
      </c>
      <c r="H889" s="159">
        <v>0</v>
      </c>
      <c r="I889" s="160">
        <v>0</v>
      </c>
      <c r="J889" s="160">
        <v>0</v>
      </c>
      <c r="K889" s="160">
        <v>0</v>
      </c>
      <c r="L889" s="161">
        <v>0</v>
      </c>
    </row>
    <row r="890" spans="1:12" ht="14.25" customHeight="1">
      <c r="A890" s="147"/>
      <c r="B890" s="148"/>
      <c r="C890" s="149"/>
      <c r="D890" s="150"/>
      <c r="E890" s="151"/>
      <c r="F890" s="147"/>
      <c r="G890" s="152"/>
      <c r="H890" s="152"/>
      <c r="I890" s="153"/>
      <c r="J890" s="153"/>
      <c r="K890" s="153"/>
      <c r="L890" s="154"/>
    </row>
    <row r="891" spans="1:12" ht="14.25" customHeight="1">
      <c r="A891" s="158">
        <v>0</v>
      </c>
      <c r="B891" s="162">
        <v>0</v>
      </c>
      <c r="C891" s="155">
        <v>0</v>
      </c>
      <c r="D891" s="156">
        <v>0</v>
      </c>
      <c r="E891" s="157">
        <v>0</v>
      </c>
      <c r="F891" s="158">
        <v>0</v>
      </c>
      <c r="G891" s="159">
        <v>0</v>
      </c>
      <c r="H891" s="159">
        <v>0</v>
      </c>
      <c r="I891" s="160">
        <v>0</v>
      </c>
      <c r="J891" s="160">
        <v>0</v>
      </c>
      <c r="K891" s="160">
        <v>0</v>
      </c>
      <c r="L891" s="161">
        <v>0</v>
      </c>
    </row>
    <row r="892" spans="1:12" ht="14.25" customHeight="1">
      <c r="A892" s="147"/>
      <c r="B892" s="148"/>
      <c r="C892" s="149"/>
      <c r="D892" s="150"/>
      <c r="E892" s="151"/>
      <c r="F892" s="147"/>
      <c r="G892" s="152"/>
      <c r="H892" s="152"/>
      <c r="I892" s="153"/>
      <c r="J892" s="153"/>
      <c r="K892" s="153"/>
      <c r="L892" s="154"/>
    </row>
    <row r="893" spans="1:12" ht="14.25" customHeight="1">
      <c r="A893" s="158">
        <v>0</v>
      </c>
      <c r="B893" s="162">
        <v>0</v>
      </c>
      <c r="C893" s="155">
        <v>0</v>
      </c>
      <c r="D893" s="156">
        <v>0</v>
      </c>
      <c r="E893" s="157">
        <v>0</v>
      </c>
      <c r="F893" s="158">
        <v>0</v>
      </c>
      <c r="G893" s="159">
        <v>0</v>
      </c>
      <c r="H893" s="159">
        <v>0</v>
      </c>
      <c r="I893" s="160">
        <v>0</v>
      </c>
      <c r="J893" s="160">
        <v>0</v>
      </c>
      <c r="K893" s="160">
        <v>0</v>
      </c>
      <c r="L893" s="161">
        <v>0</v>
      </c>
    </row>
    <row r="894" spans="1:12" ht="14.25" customHeight="1">
      <c r="A894" s="147"/>
      <c r="B894" s="148"/>
      <c r="C894" s="149"/>
      <c r="D894" s="150"/>
      <c r="E894" s="151"/>
      <c r="F894" s="147"/>
      <c r="G894" s="152"/>
      <c r="H894" s="152"/>
      <c r="I894" s="153"/>
      <c r="J894" s="153"/>
      <c r="K894" s="153"/>
      <c r="L894" s="154"/>
    </row>
    <row r="895" spans="1:12" ht="14.25" customHeight="1">
      <c r="A895" s="158">
        <v>0</v>
      </c>
      <c r="B895" s="162">
        <v>0</v>
      </c>
      <c r="C895" s="155">
        <v>0</v>
      </c>
      <c r="D895" s="156">
        <v>0</v>
      </c>
      <c r="E895" s="157">
        <v>0</v>
      </c>
      <c r="F895" s="158">
        <v>0</v>
      </c>
      <c r="G895" s="159">
        <v>0</v>
      </c>
      <c r="H895" s="159">
        <v>0</v>
      </c>
      <c r="I895" s="160">
        <v>0</v>
      </c>
      <c r="J895" s="160">
        <v>0</v>
      </c>
      <c r="K895" s="160">
        <v>0</v>
      </c>
      <c r="L895" s="161">
        <v>0</v>
      </c>
    </row>
    <row r="896" spans="1:12" ht="14.25" customHeight="1">
      <c r="A896" s="147"/>
      <c r="B896" s="148"/>
      <c r="C896" s="149"/>
      <c r="D896" s="150"/>
      <c r="E896" s="151"/>
      <c r="F896" s="147"/>
      <c r="G896" s="152"/>
      <c r="H896" s="152"/>
      <c r="I896" s="153"/>
      <c r="J896" s="153"/>
      <c r="K896" s="153"/>
      <c r="L896" s="154"/>
    </row>
    <row r="897" spans="1:12" ht="14.25" customHeight="1">
      <c r="A897" s="158">
        <v>0</v>
      </c>
      <c r="B897" s="162">
        <v>0</v>
      </c>
      <c r="C897" s="155">
        <v>0</v>
      </c>
      <c r="D897" s="156">
        <v>0</v>
      </c>
      <c r="E897" s="157">
        <v>0</v>
      </c>
      <c r="F897" s="158">
        <v>0</v>
      </c>
      <c r="G897" s="159">
        <v>0</v>
      </c>
      <c r="H897" s="159">
        <v>0</v>
      </c>
      <c r="I897" s="160">
        <v>0</v>
      </c>
      <c r="J897" s="160">
        <v>0</v>
      </c>
      <c r="K897" s="160">
        <v>0</v>
      </c>
      <c r="L897" s="161">
        <v>0</v>
      </c>
    </row>
    <row r="898" spans="1:12" ht="14.25" customHeight="1">
      <c r="A898" s="147"/>
      <c r="B898" s="148"/>
      <c r="C898" s="149"/>
      <c r="D898" s="150"/>
      <c r="E898" s="151"/>
      <c r="F898" s="147"/>
      <c r="G898" s="152"/>
      <c r="H898" s="152"/>
      <c r="I898" s="153"/>
      <c r="J898" s="153"/>
      <c r="K898" s="153"/>
      <c r="L898" s="154"/>
    </row>
    <row r="899" spans="1:12" ht="14.25" customHeight="1">
      <c r="A899" s="158">
        <v>0</v>
      </c>
      <c r="B899" s="162">
        <v>0</v>
      </c>
      <c r="C899" s="155">
        <v>0</v>
      </c>
      <c r="D899" s="156">
        <v>0</v>
      </c>
      <c r="E899" s="157">
        <v>0</v>
      </c>
      <c r="F899" s="158">
        <v>0</v>
      </c>
      <c r="G899" s="159">
        <v>0</v>
      </c>
      <c r="H899" s="159">
        <v>0</v>
      </c>
      <c r="I899" s="160">
        <v>0</v>
      </c>
      <c r="J899" s="160">
        <v>0</v>
      </c>
      <c r="K899" s="160">
        <v>0</v>
      </c>
      <c r="L899" s="161">
        <v>0</v>
      </c>
    </row>
    <row r="900" spans="1:12" ht="14.25" customHeight="1">
      <c r="A900" s="147"/>
      <c r="B900" s="148"/>
      <c r="C900" s="149"/>
      <c r="D900" s="150"/>
      <c r="E900" s="151"/>
      <c r="F900" s="147"/>
      <c r="G900" s="152"/>
      <c r="H900" s="152"/>
      <c r="I900" s="153"/>
      <c r="J900" s="153"/>
      <c r="K900" s="153"/>
      <c r="L900" s="154"/>
    </row>
    <row r="901" spans="1:12" ht="14.25" customHeight="1">
      <c r="A901" s="158">
        <v>0</v>
      </c>
      <c r="B901" s="162">
        <v>0</v>
      </c>
      <c r="C901" s="155">
        <v>0</v>
      </c>
      <c r="D901" s="156">
        <v>0</v>
      </c>
      <c r="E901" s="157">
        <v>0</v>
      </c>
      <c r="F901" s="158">
        <v>0</v>
      </c>
      <c r="G901" s="159">
        <v>0</v>
      </c>
      <c r="H901" s="159">
        <v>0</v>
      </c>
      <c r="I901" s="160">
        <v>0</v>
      </c>
      <c r="J901" s="160">
        <v>0</v>
      </c>
      <c r="K901" s="160">
        <v>0</v>
      </c>
      <c r="L901" s="161">
        <v>0</v>
      </c>
    </row>
    <row r="902" spans="1:12" ht="14.25" customHeight="1">
      <c r="A902" s="147"/>
      <c r="B902" s="148"/>
      <c r="C902" s="149"/>
      <c r="D902" s="150"/>
      <c r="E902" s="151"/>
      <c r="F902" s="147"/>
      <c r="G902" s="152"/>
      <c r="H902" s="152"/>
      <c r="I902" s="153"/>
      <c r="J902" s="153"/>
      <c r="K902" s="153"/>
      <c r="L902" s="154"/>
    </row>
    <row r="903" spans="1:12" ht="14.25" customHeight="1">
      <c r="A903" s="158">
        <v>0</v>
      </c>
      <c r="B903" s="162">
        <v>0</v>
      </c>
      <c r="C903" s="155">
        <v>0</v>
      </c>
      <c r="D903" s="156">
        <v>0</v>
      </c>
      <c r="E903" s="157">
        <v>0</v>
      </c>
      <c r="F903" s="158">
        <v>0</v>
      </c>
      <c r="G903" s="159">
        <v>0</v>
      </c>
      <c r="H903" s="159">
        <v>0</v>
      </c>
      <c r="I903" s="160">
        <v>0</v>
      </c>
      <c r="J903" s="160">
        <v>0</v>
      </c>
      <c r="K903" s="160">
        <v>0</v>
      </c>
      <c r="L903" s="161">
        <v>0</v>
      </c>
    </row>
    <row r="904" spans="1:12" ht="14.25" customHeight="1">
      <c r="A904" s="147"/>
      <c r="B904" s="148"/>
      <c r="C904" s="149"/>
      <c r="D904" s="150"/>
      <c r="E904" s="151"/>
      <c r="F904" s="147"/>
      <c r="G904" s="152"/>
      <c r="H904" s="152"/>
      <c r="I904" s="153"/>
      <c r="J904" s="153"/>
      <c r="K904" s="153"/>
      <c r="L904" s="154"/>
    </row>
    <row r="905" spans="1:12" ht="14.25" customHeight="1">
      <c r="A905" s="158">
        <v>0</v>
      </c>
      <c r="B905" s="162">
        <v>0</v>
      </c>
      <c r="C905" s="155">
        <v>0</v>
      </c>
      <c r="D905" s="156">
        <v>0</v>
      </c>
      <c r="E905" s="157">
        <v>0</v>
      </c>
      <c r="F905" s="158">
        <v>0</v>
      </c>
      <c r="G905" s="159">
        <v>0</v>
      </c>
      <c r="H905" s="159">
        <v>0</v>
      </c>
      <c r="I905" s="160">
        <v>0</v>
      </c>
      <c r="J905" s="160">
        <v>0</v>
      </c>
      <c r="K905" s="160">
        <v>0</v>
      </c>
      <c r="L905" s="161">
        <v>0</v>
      </c>
    </row>
    <row r="906" spans="1:12" ht="14.25" customHeight="1">
      <c r="A906" s="147"/>
      <c r="B906" s="148"/>
      <c r="C906" s="149"/>
      <c r="D906" s="150"/>
      <c r="E906" s="151"/>
      <c r="F906" s="147"/>
      <c r="G906" s="152"/>
      <c r="H906" s="152"/>
      <c r="I906" s="153"/>
      <c r="J906" s="153"/>
      <c r="K906" s="153"/>
      <c r="L906" s="154"/>
    </row>
    <row r="907" spans="1:12" ht="14.25" customHeight="1">
      <c r="A907" s="158">
        <v>0</v>
      </c>
      <c r="B907" s="162">
        <v>0</v>
      </c>
      <c r="C907" s="155">
        <v>0</v>
      </c>
      <c r="D907" s="156">
        <v>0</v>
      </c>
      <c r="E907" s="157">
        <v>0</v>
      </c>
      <c r="F907" s="158">
        <v>0</v>
      </c>
      <c r="G907" s="159">
        <v>0</v>
      </c>
      <c r="H907" s="159">
        <v>0</v>
      </c>
      <c r="I907" s="160">
        <v>0</v>
      </c>
      <c r="J907" s="160">
        <v>0</v>
      </c>
      <c r="K907" s="160">
        <v>0</v>
      </c>
      <c r="L907" s="161">
        <v>0</v>
      </c>
    </row>
    <row r="908" spans="1:12" ht="14.25" customHeight="1">
      <c r="A908" s="147"/>
      <c r="B908" s="148"/>
      <c r="C908" s="149"/>
      <c r="D908" s="150"/>
      <c r="E908" s="151"/>
      <c r="F908" s="147"/>
      <c r="G908" s="152"/>
      <c r="H908" s="152"/>
      <c r="I908" s="153"/>
      <c r="J908" s="153"/>
      <c r="K908" s="153"/>
      <c r="L908" s="154"/>
    </row>
    <row r="909" spans="1:12" ht="14.25" customHeight="1">
      <c r="A909" s="158">
        <v>0</v>
      </c>
      <c r="B909" s="162">
        <v>0</v>
      </c>
      <c r="C909" s="155">
        <v>0</v>
      </c>
      <c r="D909" s="156">
        <v>0</v>
      </c>
      <c r="E909" s="157">
        <v>0</v>
      </c>
      <c r="F909" s="158">
        <v>0</v>
      </c>
      <c r="G909" s="159">
        <v>0</v>
      </c>
      <c r="H909" s="159">
        <v>0</v>
      </c>
      <c r="I909" s="160">
        <v>0</v>
      </c>
      <c r="J909" s="160">
        <v>0</v>
      </c>
      <c r="K909" s="160">
        <v>0</v>
      </c>
      <c r="L909" s="161">
        <v>0</v>
      </c>
    </row>
    <row r="910" spans="1:12" ht="14.25" customHeight="1">
      <c r="A910" s="147"/>
      <c r="B910" s="148"/>
      <c r="C910" s="149"/>
      <c r="D910" s="150"/>
      <c r="E910" s="151"/>
      <c r="F910" s="147"/>
      <c r="G910" s="152"/>
      <c r="H910" s="152"/>
      <c r="I910" s="153"/>
      <c r="J910" s="153"/>
      <c r="K910" s="153"/>
      <c r="L910" s="154"/>
    </row>
    <row r="911" spans="1:12" ht="14.25" customHeight="1">
      <c r="A911" s="158">
        <v>0</v>
      </c>
      <c r="B911" s="162">
        <v>0</v>
      </c>
      <c r="C911" s="155">
        <v>0</v>
      </c>
      <c r="D911" s="156">
        <v>0</v>
      </c>
      <c r="E911" s="157">
        <v>0</v>
      </c>
      <c r="F911" s="158">
        <v>0</v>
      </c>
      <c r="G911" s="159">
        <v>0</v>
      </c>
      <c r="H911" s="159">
        <v>0</v>
      </c>
      <c r="I911" s="160">
        <v>0</v>
      </c>
      <c r="J911" s="160">
        <v>0</v>
      </c>
      <c r="K911" s="160">
        <v>0</v>
      </c>
      <c r="L911" s="161">
        <v>0</v>
      </c>
    </row>
    <row r="912" spans="1:12" ht="14.25" customHeight="1">
      <c r="A912" s="147"/>
      <c r="B912" s="148"/>
      <c r="C912" s="149"/>
      <c r="D912" s="150"/>
      <c r="E912" s="151"/>
      <c r="F912" s="147"/>
      <c r="G912" s="152"/>
      <c r="H912" s="152"/>
      <c r="I912" s="153"/>
      <c r="J912" s="153"/>
      <c r="K912" s="153"/>
      <c r="L912" s="154"/>
    </row>
    <row r="913" spans="1:12" ht="14.25" customHeight="1">
      <c r="A913" s="158">
        <v>0</v>
      </c>
      <c r="B913" s="162">
        <v>0</v>
      </c>
      <c r="C913" s="155">
        <v>0</v>
      </c>
      <c r="D913" s="156">
        <v>0</v>
      </c>
      <c r="E913" s="157">
        <v>0</v>
      </c>
      <c r="F913" s="158">
        <v>0</v>
      </c>
      <c r="G913" s="159">
        <v>0</v>
      </c>
      <c r="H913" s="159">
        <v>0</v>
      </c>
      <c r="I913" s="160">
        <v>0</v>
      </c>
      <c r="J913" s="160">
        <v>0</v>
      </c>
      <c r="K913" s="160">
        <v>0</v>
      </c>
      <c r="L913" s="161">
        <v>0</v>
      </c>
    </row>
    <row r="914" spans="1:12" ht="14.25" customHeight="1">
      <c r="A914" s="147"/>
      <c r="B914" s="148"/>
      <c r="C914" s="149"/>
      <c r="D914" s="150"/>
      <c r="E914" s="151"/>
      <c r="F914" s="147"/>
      <c r="G914" s="152"/>
      <c r="H914" s="152"/>
      <c r="I914" s="153"/>
      <c r="J914" s="153"/>
      <c r="K914" s="153"/>
      <c r="L914" s="154"/>
    </row>
    <row r="915" spans="1:12" ht="14.25" customHeight="1">
      <c r="A915" s="158">
        <v>0</v>
      </c>
      <c r="B915" s="162">
        <v>0</v>
      </c>
      <c r="C915" s="155">
        <v>0</v>
      </c>
      <c r="D915" s="156">
        <v>0</v>
      </c>
      <c r="E915" s="157">
        <v>0</v>
      </c>
      <c r="F915" s="158">
        <v>0</v>
      </c>
      <c r="G915" s="159">
        <v>0</v>
      </c>
      <c r="H915" s="159">
        <v>0</v>
      </c>
      <c r="I915" s="160">
        <v>0</v>
      </c>
      <c r="J915" s="160">
        <v>0</v>
      </c>
      <c r="K915" s="160">
        <v>0</v>
      </c>
      <c r="L915" s="161">
        <v>0</v>
      </c>
    </row>
    <row r="916" spans="1:12" ht="14.25" customHeight="1">
      <c r="A916" s="147"/>
      <c r="B916" s="148"/>
      <c r="C916" s="149"/>
      <c r="D916" s="150"/>
      <c r="E916" s="151"/>
      <c r="F916" s="147"/>
      <c r="G916" s="152"/>
      <c r="H916" s="152"/>
      <c r="I916" s="153"/>
      <c r="J916" s="153"/>
      <c r="K916" s="153"/>
      <c r="L916" s="154"/>
    </row>
    <row r="917" spans="1:12" ht="14.25" customHeight="1">
      <c r="A917" s="158">
        <v>16</v>
      </c>
      <c r="B917" s="162">
        <v>0</v>
      </c>
      <c r="C917" s="155">
        <v>0</v>
      </c>
      <c r="D917" s="156">
        <v>0</v>
      </c>
      <c r="E917" s="157">
        <v>0</v>
      </c>
      <c r="F917" s="158">
        <v>0</v>
      </c>
      <c r="G917" s="159">
        <v>0</v>
      </c>
      <c r="H917" s="159">
        <v>0</v>
      </c>
      <c r="I917" s="160">
        <v>0</v>
      </c>
      <c r="J917" s="160">
        <v>0</v>
      </c>
      <c r="K917" s="160">
        <v>0</v>
      </c>
      <c r="L917" s="161">
        <v>0</v>
      </c>
    </row>
    <row r="918" spans="1:12" ht="14.25" customHeight="1">
      <c r="A918" s="147"/>
      <c r="B918" s="148"/>
      <c r="C918" s="149"/>
      <c r="D918" s="150"/>
      <c r="E918" s="151"/>
      <c r="F918" s="147"/>
      <c r="G918" s="152"/>
      <c r="H918" s="152"/>
      <c r="I918" s="153"/>
      <c r="J918" s="153"/>
      <c r="K918" s="153"/>
      <c r="L918" s="154"/>
    </row>
    <row r="919" spans="1:12" ht="14.25" customHeight="1">
      <c r="A919" s="158">
        <v>17</v>
      </c>
      <c r="B919" s="162">
        <v>0</v>
      </c>
      <c r="C919" s="155">
        <v>0</v>
      </c>
      <c r="D919" s="156">
        <v>0</v>
      </c>
      <c r="E919" s="157">
        <v>0</v>
      </c>
      <c r="F919" s="158">
        <v>0</v>
      </c>
      <c r="G919" s="159">
        <v>0</v>
      </c>
      <c r="H919" s="159">
        <v>0</v>
      </c>
      <c r="I919" s="160">
        <v>0</v>
      </c>
      <c r="J919" s="160">
        <v>0</v>
      </c>
      <c r="K919" s="160">
        <v>0</v>
      </c>
      <c r="L919" s="161">
        <v>0</v>
      </c>
    </row>
    <row r="920" spans="1:12" ht="14.25" customHeight="1">
      <c r="A920" s="147"/>
      <c r="B920" s="148"/>
      <c r="C920" s="149"/>
      <c r="D920" s="150"/>
      <c r="E920" s="151"/>
      <c r="F920" s="147"/>
      <c r="G920" s="152"/>
      <c r="H920" s="152"/>
      <c r="I920" s="153"/>
      <c r="J920" s="153"/>
      <c r="K920" s="153"/>
      <c r="L920" s="154"/>
    </row>
    <row r="921" spans="1:12" ht="14.25" customHeight="1">
      <c r="A921" s="158">
        <v>1</v>
      </c>
      <c r="B921" s="162">
        <v>0</v>
      </c>
      <c r="C921" s="155">
        <v>0</v>
      </c>
      <c r="D921" s="156">
        <v>0</v>
      </c>
      <c r="E921" s="157">
        <v>0</v>
      </c>
      <c r="F921" s="158">
        <v>0</v>
      </c>
      <c r="G921" s="159">
        <v>0</v>
      </c>
      <c r="H921" s="159">
        <v>0</v>
      </c>
      <c r="I921" s="160">
        <v>0</v>
      </c>
      <c r="J921" s="160">
        <v>0</v>
      </c>
      <c r="K921" s="160">
        <v>0</v>
      </c>
      <c r="L921" s="161">
        <v>0</v>
      </c>
    </row>
    <row r="922" spans="1:12" ht="14.25" customHeight="1">
      <c r="A922" s="147"/>
      <c r="B922" s="148"/>
      <c r="C922" s="149"/>
      <c r="D922" s="150"/>
      <c r="E922" s="151"/>
      <c r="F922" s="147"/>
      <c r="G922" s="152"/>
      <c r="H922" s="152"/>
      <c r="I922" s="153"/>
      <c r="J922" s="153"/>
      <c r="K922" s="153"/>
      <c r="L922" s="154"/>
    </row>
    <row r="923" spans="1:12" ht="14.25" customHeight="1">
      <c r="A923" s="158">
        <v>0</v>
      </c>
      <c r="B923" s="162">
        <v>0</v>
      </c>
      <c r="C923" s="155">
        <v>0</v>
      </c>
      <c r="D923" s="156">
        <v>0</v>
      </c>
      <c r="E923" s="157">
        <v>0</v>
      </c>
      <c r="F923" s="158">
        <v>0</v>
      </c>
      <c r="G923" s="159">
        <v>0</v>
      </c>
      <c r="H923" s="159">
        <v>0</v>
      </c>
      <c r="I923" s="160">
        <v>0</v>
      </c>
      <c r="J923" s="160">
        <v>0</v>
      </c>
      <c r="K923" s="160">
        <v>0</v>
      </c>
      <c r="L923" s="161">
        <v>0</v>
      </c>
    </row>
    <row r="924" spans="1:12" ht="14.25" customHeight="1">
      <c r="A924" s="147"/>
      <c r="B924" s="148"/>
      <c r="C924" s="149"/>
      <c r="D924" s="150"/>
      <c r="E924" s="151"/>
      <c r="F924" s="147"/>
      <c r="G924" s="152"/>
      <c r="H924" s="152"/>
      <c r="I924" s="153"/>
      <c r="J924" s="153"/>
      <c r="K924" s="153"/>
      <c r="L924" s="154"/>
    </row>
    <row r="925" spans="1:12" ht="14.25" customHeight="1">
      <c r="A925" s="158">
        <v>0</v>
      </c>
      <c r="B925" s="162">
        <v>0</v>
      </c>
      <c r="C925" s="155">
        <v>0</v>
      </c>
      <c r="D925" s="156">
        <v>0</v>
      </c>
      <c r="E925" s="157">
        <v>0</v>
      </c>
      <c r="F925" s="158">
        <v>0</v>
      </c>
      <c r="G925" s="159">
        <v>0</v>
      </c>
      <c r="H925" s="159">
        <v>0</v>
      </c>
      <c r="I925" s="160">
        <v>0</v>
      </c>
      <c r="J925" s="160">
        <v>0</v>
      </c>
      <c r="K925" s="160">
        <v>0</v>
      </c>
      <c r="L925" s="161">
        <v>0</v>
      </c>
    </row>
    <row r="926" spans="1:12" ht="14.25" customHeight="1">
      <c r="A926" s="147"/>
      <c r="B926" s="148"/>
      <c r="C926" s="149"/>
      <c r="D926" s="150"/>
      <c r="E926" s="151"/>
      <c r="F926" s="147"/>
      <c r="G926" s="152"/>
      <c r="H926" s="152"/>
      <c r="I926" s="153"/>
      <c r="J926" s="153"/>
      <c r="K926" s="153"/>
      <c r="L926" s="154"/>
    </row>
    <row r="927" spans="1:12" ht="14.25" customHeight="1">
      <c r="A927" s="158">
        <v>0</v>
      </c>
      <c r="B927" s="162">
        <v>0</v>
      </c>
      <c r="C927" s="155">
        <v>0</v>
      </c>
      <c r="D927" s="156">
        <v>0</v>
      </c>
      <c r="E927" s="157">
        <v>0</v>
      </c>
      <c r="F927" s="158">
        <v>0</v>
      </c>
      <c r="G927" s="159">
        <v>0</v>
      </c>
      <c r="H927" s="159">
        <v>0</v>
      </c>
      <c r="I927" s="160">
        <v>0</v>
      </c>
      <c r="J927" s="160">
        <v>0</v>
      </c>
      <c r="K927" s="160">
        <v>0</v>
      </c>
      <c r="L927" s="161">
        <v>0</v>
      </c>
    </row>
    <row r="928" spans="1:12" ht="14.25" customHeight="1">
      <c r="A928" s="147"/>
      <c r="B928" s="148"/>
      <c r="C928" s="149"/>
      <c r="D928" s="150"/>
      <c r="E928" s="151"/>
      <c r="F928" s="147"/>
      <c r="G928" s="152"/>
      <c r="H928" s="152"/>
      <c r="I928" s="153"/>
      <c r="J928" s="153"/>
      <c r="K928" s="153"/>
      <c r="L928" s="154"/>
    </row>
    <row r="929" spans="1:12" ht="14.25" customHeight="1">
      <c r="A929" s="158">
        <v>0</v>
      </c>
      <c r="B929" s="162">
        <v>0</v>
      </c>
      <c r="C929" s="155">
        <v>0</v>
      </c>
      <c r="D929" s="156">
        <v>0</v>
      </c>
      <c r="E929" s="157">
        <v>0</v>
      </c>
      <c r="F929" s="158">
        <v>0</v>
      </c>
      <c r="G929" s="159">
        <v>0</v>
      </c>
      <c r="H929" s="159">
        <v>0</v>
      </c>
      <c r="I929" s="160">
        <v>0</v>
      </c>
      <c r="J929" s="160">
        <v>0</v>
      </c>
      <c r="K929" s="160">
        <v>0</v>
      </c>
      <c r="L929" s="161">
        <v>0</v>
      </c>
    </row>
    <row r="930" spans="1:12" ht="14.25" customHeight="1">
      <c r="A930" s="147"/>
      <c r="B930" s="148"/>
      <c r="C930" s="149"/>
      <c r="D930" s="150"/>
      <c r="E930" s="151"/>
      <c r="F930" s="147"/>
      <c r="G930" s="152"/>
      <c r="H930" s="152"/>
      <c r="I930" s="153"/>
      <c r="J930" s="153"/>
      <c r="K930" s="153"/>
      <c r="L930" s="154"/>
    </row>
    <row r="931" spans="1:12" ht="14.25" customHeight="1">
      <c r="A931" s="158">
        <v>0</v>
      </c>
      <c r="B931" s="162">
        <v>0</v>
      </c>
      <c r="C931" s="155">
        <v>0</v>
      </c>
      <c r="D931" s="156">
        <v>0</v>
      </c>
      <c r="E931" s="157">
        <v>0</v>
      </c>
      <c r="F931" s="158">
        <v>0</v>
      </c>
      <c r="G931" s="159">
        <v>0</v>
      </c>
      <c r="H931" s="159">
        <v>0</v>
      </c>
      <c r="I931" s="160">
        <v>0</v>
      </c>
      <c r="J931" s="160">
        <v>0</v>
      </c>
      <c r="K931" s="160">
        <v>0</v>
      </c>
      <c r="L931" s="161">
        <v>0</v>
      </c>
    </row>
    <row r="932" spans="1:12" ht="14.25" customHeight="1">
      <c r="A932" s="147"/>
      <c r="B932" s="148"/>
      <c r="C932" s="149"/>
      <c r="D932" s="150"/>
      <c r="E932" s="151"/>
      <c r="F932" s="147"/>
      <c r="G932" s="152"/>
      <c r="H932" s="152"/>
      <c r="I932" s="153"/>
      <c r="J932" s="153"/>
      <c r="K932" s="153"/>
      <c r="L932" s="154"/>
    </row>
    <row r="933" spans="1:12" ht="14.25" customHeight="1">
      <c r="A933" s="158">
        <v>0</v>
      </c>
      <c r="B933" s="162">
        <v>0</v>
      </c>
      <c r="C933" s="155">
        <v>0</v>
      </c>
      <c r="D933" s="156">
        <v>0</v>
      </c>
      <c r="E933" s="157">
        <v>0</v>
      </c>
      <c r="F933" s="158">
        <v>0</v>
      </c>
      <c r="G933" s="159">
        <v>0</v>
      </c>
      <c r="H933" s="159">
        <v>0</v>
      </c>
      <c r="I933" s="160">
        <v>0</v>
      </c>
      <c r="J933" s="160">
        <v>0</v>
      </c>
      <c r="K933" s="160">
        <v>0</v>
      </c>
      <c r="L933" s="161">
        <v>0</v>
      </c>
    </row>
    <row r="934" spans="1:12" ht="14.25" customHeight="1">
      <c r="A934" s="147"/>
      <c r="B934" s="148"/>
      <c r="C934" s="149"/>
      <c r="D934" s="150"/>
      <c r="E934" s="151"/>
      <c r="F934" s="147"/>
      <c r="G934" s="152"/>
      <c r="H934" s="152"/>
      <c r="I934" s="153"/>
      <c r="J934" s="153"/>
      <c r="K934" s="153"/>
      <c r="L934" s="154"/>
    </row>
    <row r="935" spans="1:12" ht="14.25" customHeight="1">
      <c r="A935" s="158">
        <v>0</v>
      </c>
      <c r="B935" s="162">
        <v>0</v>
      </c>
      <c r="C935" s="155">
        <v>0</v>
      </c>
      <c r="D935" s="156">
        <v>0</v>
      </c>
      <c r="E935" s="157">
        <v>0</v>
      </c>
      <c r="F935" s="158">
        <v>0</v>
      </c>
      <c r="G935" s="159">
        <v>0</v>
      </c>
      <c r="H935" s="159">
        <v>0</v>
      </c>
      <c r="I935" s="160">
        <v>0</v>
      </c>
      <c r="J935" s="160">
        <v>0</v>
      </c>
      <c r="K935" s="160">
        <v>0</v>
      </c>
      <c r="L935" s="161">
        <v>0</v>
      </c>
    </row>
    <row r="936" spans="1:12" ht="14.25" customHeight="1">
      <c r="A936" s="147"/>
      <c r="B936" s="148"/>
      <c r="C936" s="149"/>
      <c r="D936" s="150"/>
      <c r="E936" s="151"/>
      <c r="F936" s="147"/>
      <c r="G936" s="152"/>
      <c r="H936" s="152"/>
      <c r="I936" s="153"/>
      <c r="J936" s="153"/>
      <c r="K936" s="153"/>
      <c r="L936" s="154"/>
    </row>
    <row r="937" spans="1:12" ht="14.25" customHeight="1">
      <c r="A937" s="158">
        <v>0</v>
      </c>
      <c r="B937" s="162">
        <v>0</v>
      </c>
      <c r="C937" s="155">
        <v>0</v>
      </c>
      <c r="D937" s="156">
        <v>0</v>
      </c>
      <c r="E937" s="157">
        <v>0</v>
      </c>
      <c r="F937" s="158">
        <v>0</v>
      </c>
      <c r="G937" s="159">
        <v>0</v>
      </c>
      <c r="H937" s="159">
        <v>0</v>
      </c>
      <c r="I937" s="160">
        <v>0</v>
      </c>
      <c r="J937" s="160">
        <v>0</v>
      </c>
      <c r="K937" s="160">
        <v>0</v>
      </c>
      <c r="L937" s="161">
        <v>0</v>
      </c>
    </row>
    <row r="938" spans="1:12" ht="14.25" customHeight="1">
      <c r="A938" s="147"/>
      <c r="B938" s="148"/>
      <c r="C938" s="149"/>
      <c r="D938" s="150"/>
      <c r="E938" s="151"/>
      <c r="F938" s="147"/>
      <c r="G938" s="152"/>
      <c r="H938" s="152"/>
      <c r="I938" s="153"/>
      <c r="J938" s="153"/>
      <c r="K938" s="153"/>
      <c r="L938" s="154"/>
    </row>
    <row r="939" spans="1:12" ht="14.25" customHeight="1">
      <c r="A939" s="158">
        <v>0</v>
      </c>
      <c r="B939" s="162">
        <v>0</v>
      </c>
      <c r="C939" s="155">
        <v>0</v>
      </c>
      <c r="D939" s="156">
        <v>0</v>
      </c>
      <c r="E939" s="157">
        <v>0</v>
      </c>
      <c r="F939" s="158">
        <v>0</v>
      </c>
      <c r="G939" s="159">
        <v>0</v>
      </c>
      <c r="H939" s="159">
        <v>0</v>
      </c>
      <c r="I939" s="160">
        <v>0</v>
      </c>
      <c r="J939" s="160">
        <v>0</v>
      </c>
      <c r="K939" s="160">
        <v>0</v>
      </c>
      <c r="L939" s="161">
        <v>0</v>
      </c>
    </row>
    <row r="940" spans="1:12" ht="14.25" customHeight="1">
      <c r="A940" s="147"/>
      <c r="B940" s="148"/>
      <c r="C940" s="149"/>
      <c r="D940" s="150"/>
      <c r="E940" s="151"/>
      <c r="F940" s="147"/>
      <c r="G940" s="152"/>
      <c r="H940" s="152"/>
      <c r="I940" s="153"/>
      <c r="J940" s="153"/>
      <c r="K940" s="153"/>
      <c r="L940" s="154"/>
    </row>
    <row r="941" spans="1:12" ht="14.25" customHeight="1">
      <c r="A941" s="158">
        <v>0</v>
      </c>
      <c r="B941" s="162">
        <v>0</v>
      </c>
      <c r="C941" s="155">
        <v>0</v>
      </c>
      <c r="D941" s="156">
        <v>0</v>
      </c>
      <c r="E941" s="157">
        <v>0</v>
      </c>
      <c r="F941" s="158">
        <v>0</v>
      </c>
      <c r="G941" s="159">
        <v>0</v>
      </c>
      <c r="H941" s="159">
        <v>0</v>
      </c>
      <c r="I941" s="160">
        <v>0</v>
      </c>
      <c r="J941" s="160">
        <v>0</v>
      </c>
      <c r="K941" s="160">
        <v>0</v>
      </c>
      <c r="L941" s="161">
        <v>0</v>
      </c>
    </row>
    <row r="942" spans="1:12" ht="14.25" customHeight="1">
      <c r="A942" s="147"/>
      <c r="B942" s="148"/>
      <c r="C942" s="149"/>
      <c r="D942" s="150"/>
      <c r="E942" s="151"/>
      <c r="F942" s="147"/>
      <c r="G942" s="152"/>
      <c r="H942" s="152"/>
      <c r="I942" s="153"/>
      <c r="J942" s="153"/>
      <c r="K942" s="153"/>
      <c r="L942" s="154"/>
    </row>
    <row r="943" spans="1:12" ht="14.25" customHeight="1">
      <c r="A943" s="158">
        <v>0</v>
      </c>
      <c r="B943" s="162">
        <v>0</v>
      </c>
      <c r="C943" s="155">
        <v>0</v>
      </c>
      <c r="D943" s="156">
        <v>0</v>
      </c>
      <c r="E943" s="157">
        <v>0</v>
      </c>
      <c r="F943" s="158">
        <v>0</v>
      </c>
      <c r="G943" s="159">
        <v>0</v>
      </c>
      <c r="H943" s="159">
        <v>0</v>
      </c>
      <c r="I943" s="160">
        <v>0</v>
      </c>
      <c r="J943" s="160">
        <v>0</v>
      </c>
      <c r="K943" s="160">
        <v>0</v>
      </c>
      <c r="L943" s="161">
        <v>0</v>
      </c>
    </row>
    <row r="944" spans="1:12" ht="14.25" customHeight="1">
      <c r="A944" s="147"/>
      <c r="B944" s="148"/>
      <c r="C944" s="149"/>
      <c r="D944" s="150"/>
      <c r="E944" s="151"/>
      <c r="F944" s="147"/>
      <c r="G944" s="152"/>
      <c r="H944" s="152"/>
      <c r="I944" s="153"/>
      <c r="J944" s="153"/>
      <c r="K944" s="153"/>
      <c r="L944" s="154"/>
    </row>
    <row r="945" spans="1:12" ht="14.25" customHeight="1">
      <c r="A945" s="158">
        <v>0</v>
      </c>
      <c r="B945" s="162">
        <v>0</v>
      </c>
      <c r="C945" s="155">
        <v>0</v>
      </c>
      <c r="D945" s="156">
        <v>0</v>
      </c>
      <c r="E945" s="157">
        <v>0</v>
      </c>
      <c r="F945" s="158">
        <v>0</v>
      </c>
      <c r="G945" s="159">
        <v>0</v>
      </c>
      <c r="H945" s="159">
        <v>0</v>
      </c>
      <c r="I945" s="160">
        <v>0</v>
      </c>
      <c r="J945" s="160">
        <v>0</v>
      </c>
      <c r="K945" s="160">
        <v>0</v>
      </c>
      <c r="L945" s="161">
        <v>0</v>
      </c>
    </row>
    <row r="946" spans="1:12" ht="14.25" customHeight="1">
      <c r="A946" s="147"/>
      <c r="B946" s="148"/>
      <c r="C946" s="149"/>
      <c r="D946" s="150"/>
      <c r="E946" s="151"/>
      <c r="F946" s="147"/>
      <c r="G946" s="152"/>
      <c r="H946" s="152"/>
      <c r="I946" s="153"/>
      <c r="J946" s="153"/>
      <c r="K946" s="153"/>
      <c r="L946" s="154"/>
    </row>
    <row r="947" spans="1:12" ht="14.25" customHeight="1">
      <c r="A947" s="158">
        <v>0</v>
      </c>
      <c r="B947" s="162">
        <v>0</v>
      </c>
      <c r="C947" s="155">
        <v>0</v>
      </c>
      <c r="D947" s="156">
        <v>0</v>
      </c>
      <c r="E947" s="157">
        <v>0</v>
      </c>
      <c r="F947" s="158">
        <v>0</v>
      </c>
      <c r="G947" s="159">
        <v>0</v>
      </c>
      <c r="H947" s="159">
        <v>0</v>
      </c>
      <c r="I947" s="160">
        <v>0</v>
      </c>
      <c r="J947" s="160">
        <v>0</v>
      </c>
      <c r="K947" s="160">
        <v>0</v>
      </c>
      <c r="L947" s="161">
        <v>0</v>
      </c>
    </row>
    <row r="948" spans="1:12" ht="14.25" customHeight="1">
      <c r="A948" s="147"/>
      <c r="B948" s="148"/>
      <c r="C948" s="149"/>
      <c r="D948" s="150"/>
      <c r="E948" s="151"/>
      <c r="F948" s="147"/>
      <c r="G948" s="152"/>
      <c r="H948" s="152"/>
      <c r="I948" s="153"/>
      <c r="J948" s="153"/>
      <c r="K948" s="153"/>
      <c r="L948" s="154"/>
    </row>
    <row r="949" spans="1:12" ht="14.25" customHeight="1">
      <c r="A949" s="158">
        <v>0</v>
      </c>
      <c r="B949" s="162">
        <v>0</v>
      </c>
      <c r="C949" s="155">
        <v>0</v>
      </c>
      <c r="D949" s="156">
        <v>0</v>
      </c>
      <c r="E949" s="157">
        <v>0</v>
      </c>
      <c r="F949" s="158">
        <v>0</v>
      </c>
      <c r="G949" s="159">
        <v>0</v>
      </c>
      <c r="H949" s="159">
        <v>0</v>
      </c>
      <c r="I949" s="160">
        <v>0</v>
      </c>
      <c r="J949" s="160">
        <v>0</v>
      </c>
      <c r="K949" s="160">
        <v>0</v>
      </c>
      <c r="L949" s="161">
        <v>0</v>
      </c>
    </row>
    <row r="950" spans="1:12" ht="14.25" customHeight="1">
      <c r="A950" s="147"/>
      <c r="B950" s="148"/>
      <c r="C950" s="149"/>
      <c r="D950" s="150"/>
      <c r="E950" s="151"/>
      <c r="F950" s="147"/>
      <c r="G950" s="152"/>
      <c r="H950" s="152"/>
      <c r="I950" s="153"/>
      <c r="J950" s="153"/>
      <c r="K950" s="153"/>
      <c r="L950" s="154"/>
    </row>
    <row r="951" spans="1:12" ht="14.25" customHeight="1">
      <c r="A951" s="158">
        <v>16</v>
      </c>
      <c r="B951" s="162">
        <v>0</v>
      </c>
      <c r="C951" s="155">
        <v>0</v>
      </c>
      <c r="D951" s="156">
        <v>0</v>
      </c>
      <c r="E951" s="157">
        <v>0</v>
      </c>
      <c r="F951" s="158">
        <v>0</v>
      </c>
      <c r="G951" s="159">
        <v>0</v>
      </c>
      <c r="H951" s="159">
        <v>0</v>
      </c>
      <c r="I951" s="160">
        <v>0</v>
      </c>
      <c r="J951" s="160">
        <v>0</v>
      </c>
      <c r="K951" s="160">
        <v>0</v>
      </c>
      <c r="L951" s="161">
        <v>0</v>
      </c>
    </row>
    <row r="952" spans="1:12" ht="14.25" customHeight="1">
      <c r="A952" s="147"/>
      <c r="B952" s="148"/>
      <c r="C952" s="149"/>
      <c r="D952" s="150"/>
      <c r="E952" s="151"/>
      <c r="F952" s="147"/>
      <c r="G952" s="152"/>
      <c r="H952" s="152"/>
      <c r="I952" s="153"/>
      <c r="J952" s="153"/>
      <c r="K952" s="153"/>
      <c r="L952" s="154"/>
    </row>
    <row r="953" spans="1:12" ht="14.25" customHeight="1">
      <c r="A953" s="158">
        <v>17</v>
      </c>
      <c r="B953" s="162">
        <v>0</v>
      </c>
      <c r="C953" s="155">
        <v>0</v>
      </c>
      <c r="D953" s="156">
        <v>0</v>
      </c>
      <c r="E953" s="157">
        <v>0</v>
      </c>
      <c r="F953" s="158">
        <v>0</v>
      </c>
      <c r="G953" s="159">
        <v>0</v>
      </c>
      <c r="H953" s="159">
        <v>0</v>
      </c>
      <c r="I953" s="160">
        <v>0</v>
      </c>
      <c r="J953" s="160">
        <v>0</v>
      </c>
      <c r="K953" s="160">
        <v>0</v>
      </c>
      <c r="L953" s="161">
        <v>0</v>
      </c>
    </row>
    <row r="954" spans="1:12" ht="14.25" customHeight="1">
      <c r="A954" s="147"/>
      <c r="B954" s="148"/>
      <c r="C954" s="149"/>
      <c r="D954" s="150"/>
      <c r="E954" s="151"/>
      <c r="F954" s="147"/>
      <c r="G954" s="152"/>
      <c r="H954" s="152"/>
      <c r="I954" s="153"/>
      <c r="J954" s="153"/>
      <c r="K954" s="153"/>
      <c r="L954" s="154"/>
    </row>
    <row r="955" spans="1:12" ht="14.25" customHeight="1">
      <c r="A955" s="158">
        <v>1</v>
      </c>
      <c r="B955" s="162">
        <v>0</v>
      </c>
      <c r="C955" s="155">
        <v>0</v>
      </c>
      <c r="D955" s="156">
        <v>0</v>
      </c>
      <c r="E955" s="157">
        <v>0</v>
      </c>
      <c r="F955" s="158">
        <v>0</v>
      </c>
      <c r="G955" s="159">
        <v>0</v>
      </c>
      <c r="H955" s="159">
        <v>0</v>
      </c>
      <c r="I955" s="160">
        <v>0</v>
      </c>
      <c r="J955" s="160">
        <v>0</v>
      </c>
      <c r="K955" s="160">
        <v>0</v>
      </c>
      <c r="L955" s="161">
        <v>0</v>
      </c>
    </row>
    <row r="956" spans="1:12" ht="14.25" customHeight="1">
      <c r="A956" s="147"/>
      <c r="B956" s="148"/>
      <c r="C956" s="149"/>
      <c r="D956" s="150"/>
      <c r="E956" s="151"/>
      <c r="F956" s="147"/>
      <c r="G956" s="152"/>
      <c r="H956" s="152"/>
      <c r="I956" s="153"/>
      <c r="J956" s="153"/>
      <c r="K956" s="153"/>
      <c r="L956" s="154"/>
    </row>
    <row r="957" spans="1:12" ht="14.25" customHeight="1">
      <c r="A957" s="158">
        <v>0</v>
      </c>
      <c r="B957" s="162">
        <v>0</v>
      </c>
      <c r="C957" s="155">
        <v>0</v>
      </c>
      <c r="D957" s="156">
        <v>0</v>
      </c>
      <c r="E957" s="157">
        <v>0</v>
      </c>
      <c r="F957" s="158">
        <v>0</v>
      </c>
      <c r="G957" s="159">
        <v>0</v>
      </c>
      <c r="H957" s="159">
        <v>0</v>
      </c>
      <c r="I957" s="160">
        <v>0</v>
      </c>
      <c r="J957" s="160">
        <v>0</v>
      </c>
      <c r="K957" s="160">
        <v>0</v>
      </c>
      <c r="L957" s="161">
        <v>0</v>
      </c>
    </row>
    <row r="958" spans="1:12" ht="14.25" customHeight="1">
      <c r="A958" s="147"/>
      <c r="B958" s="148"/>
      <c r="C958" s="149"/>
      <c r="D958" s="150"/>
      <c r="E958" s="151"/>
      <c r="F958" s="147"/>
      <c r="G958" s="152"/>
      <c r="H958" s="152"/>
      <c r="I958" s="153"/>
      <c r="J958" s="153"/>
      <c r="K958" s="153"/>
      <c r="L958" s="154"/>
    </row>
    <row r="959" spans="1:12" ht="14.25" customHeight="1">
      <c r="A959" s="158">
        <v>0</v>
      </c>
      <c r="B959" s="162">
        <v>0</v>
      </c>
      <c r="C959" s="155">
        <v>0</v>
      </c>
      <c r="D959" s="156">
        <v>0</v>
      </c>
      <c r="E959" s="157">
        <v>0</v>
      </c>
      <c r="F959" s="158">
        <v>0</v>
      </c>
      <c r="G959" s="159">
        <v>0</v>
      </c>
      <c r="H959" s="159">
        <v>0</v>
      </c>
      <c r="I959" s="160">
        <v>0</v>
      </c>
      <c r="J959" s="160">
        <v>0</v>
      </c>
      <c r="K959" s="160">
        <v>0</v>
      </c>
      <c r="L959" s="161">
        <v>0</v>
      </c>
    </row>
    <row r="960" spans="1:12" ht="14.25" customHeight="1">
      <c r="A960" s="147"/>
      <c r="B960" s="148"/>
      <c r="C960" s="149"/>
      <c r="D960" s="150"/>
      <c r="E960" s="151"/>
      <c r="F960" s="147"/>
      <c r="G960" s="152"/>
      <c r="H960" s="152"/>
      <c r="I960" s="153"/>
      <c r="J960" s="153"/>
      <c r="K960" s="153"/>
      <c r="L960" s="154"/>
    </row>
    <row r="961" spans="1:12" ht="14.25" customHeight="1">
      <c r="A961" s="158">
        <v>0</v>
      </c>
      <c r="B961" s="162">
        <v>0</v>
      </c>
      <c r="C961" s="155">
        <v>0</v>
      </c>
      <c r="D961" s="156">
        <v>0</v>
      </c>
      <c r="E961" s="157">
        <v>0</v>
      </c>
      <c r="F961" s="158">
        <v>0</v>
      </c>
      <c r="G961" s="159">
        <v>0</v>
      </c>
      <c r="H961" s="159">
        <v>0</v>
      </c>
      <c r="I961" s="160">
        <v>0</v>
      </c>
      <c r="J961" s="160">
        <v>0</v>
      </c>
      <c r="K961" s="160">
        <v>0</v>
      </c>
      <c r="L961" s="161">
        <v>0</v>
      </c>
    </row>
    <row r="962" spans="1:12" ht="14.25" customHeight="1">
      <c r="A962" s="147"/>
      <c r="B962" s="148"/>
      <c r="C962" s="149"/>
      <c r="D962" s="150"/>
      <c r="E962" s="151"/>
      <c r="F962" s="147"/>
      <c r="G962" s="152"/>
      <c r="H962" s="152"/>
      <c r="I962" s="153"/>
      <c r="J962" s="153"/>
      <c r="K962" s="153"/>
      <c r="L962" s="154"/>
    </row>
    <row r="963" spans="1:12" ht="14.25" customHeight="1">
      <c r="A963" s="158">
        <v>0</v>
      </c>
      <c r="B963" s="162">
        <v>0</v>
      </c>
      <c r="C963" s="155">
        <v>0</v>
      </c>
      <c r="D963" s="156">
        <v>0</v>
      </c>
      <c r="E963" s="157">
        <v>0</v>
      </c>
      <c r="F963" s="158">
        <v>0</v>
      </c>
      <c r="G963" s="159">
        <v>0</v>
      </c>
      <c r="H963" s="159">
        <v>0</v>
      </c>
      <c r="I963" s="160">
        <v>0</v>
      </c>
      <c r="J963" s="160">
        <v>0</v>
      </c>
      <c r="K963" s="160">
        <v>0</v>
      </c>
      <c r="L963" s="161">
        <v>0</v>
      </c>
    </row>
    <row r="964" spans="1:12" ht="14.25" customHeight="1">
      <c r="A964" s="147"/>
      <c r="B964" s="148"/>
      <c r="C964" s="149"/>
      <c r="D964" s="150"/>
      <c r="E964" s="151"/>
      <c r="F964" s="147"/>
      <c r="G964" s="152"/>
      <c r="H964" s="152"/>
      <c r="I964" s="153"/>
      <c r="J964" s="153"/>
      <c r="K964" s="153"/>
      <c r="L964" s="154"/>
    </row>
    <row r="965" spans="1:12" ht="14.25" customHeight="1">
      <c r="A965" s="158">
        <v>0</v>
      </c>
      <c r="B965" s="162">
        <v>0</v>
      </c>
      <c r="C965" s="155">
        <v>0</v>
      </c>
      <c r="D965" s="156">
        <v>0</v>
      </c>
      <c r="E965" s="157">
        <v>0</v>
      </c>
      <c r="F965" s="158">
        <v>0</v>
      </c>
      <c r="G965" s="159">
        <v>0</v>
      </c>
      <c r="H965" s="159">
        <v>0</v>
      </c>
      <c r="I965" s="160">
        <v>0</v>
      </c>
      <c r="J965" s="160">
        <v>0</v>
      </c>
      <c r="K965" s="160">
        <v>0</v>
      </c>
      <c r="L965" s="161">
        <v>0</v>
      </c>
    </row>
    <row r="966" spans="1:12" ht="14.25" customHeight="1">
      <c r="A966" s="147"/>
      <c r="B966" s="148"/>
      <c r="C966" s="149"/>
      <c r="D966" s="150"/>
      <c r="E966" s="151"/>
      <c r="F966" s="147"/>
      <c r="G966" s="152"/>
      <c r="H966" s="152"/>
      <c r="I966" s="153"/>
      <c r="J966" s="153"/>
      <c r="K966" s="153"/>
      <c r="L966" s="154"/>
    </row>
    <row r="967" spans="1:12" ht="14.25" customHeight="1">
      <c r="A967" s="158">
        <v>0</v>
      </c>
      <c r="B967" s="162">
        <v>0</v>
      </c>
      <c r="C967" s="155">
        <v>0</v>
      </c>
      <c r="D967" s="156">
        <v>0</v>
      </c>
      <c r="E967" s="157">
        <v>0</v>
      </c>
      <c r="F967" s="158">
        <v>0</v>
      </c>
      <c r="G967" s="159">
        <v>0</v>
      </c>
      <c r="H967" s="159">
        <v>0</v>
      </c>
      <c r="I967" s="160">
        <v>0</v>
      </c>
      <c r="J967" s="160">
        <v>0</v>
      </c>
      <c r="K967" s="160">
        <v>0</v>
      </c>
      <c r="L967" s="161">
        <v>0</v>
      </c>
    </row>
    <row r="968" spans="1:12" ht="14.25" customHeight="1">
      <c r="A968" s="147"/>
      <c r="B968" s="148"/>
      <c r="C968" s="149"/>
      <c r="D968" s="150"/>
      <c r="E968" s="151"/>
      <c r="F968" s="147"/>
      <c r="G968" s="152"/>
      <c r="H968" s="152"/>
      <c r="I968" s="153"/>
      <c r="J968" s="153"/>
      <c r="K968" s="153"/>
      <c r="L968" s="154"/>
    </row>
    <row r="969" spans="1:12" ht="14.25" customHeight="1">
      <c r="A969" s="158">
        <v>0</v>
      </c>
      <c r="B969" s="162">
        <v>0</v>
      </c>
      <c r="C969" s="155">
        <v>0</v>
      </c>
      <c r="D969" s="156">
        <v>0</v>
      </c>
      <c r="E969" s="157">
        <v>0</v>
      </c>
      <c r="F969" s="158">
        <v>0</v>
      </c>
      <c r="G969" s="159">
        <v>0</v>
      </c>
      <c r="H969" s="159">
        <v>0</v>
      </c>
      <c r="I969" s="160">
        <v>0</v>
      </c>
      <c r="J969" s="160">
        <v>0</v>
      </c>
      <c r="K969" s="160">
        <v>0</v>
      </c>
      <c r="L969" s="161">
        <v>0</v>
      </c>
    </row>
    <row r="970" spans="1:12" ht="14.25" customHeight="1">
      <c r="A970" s="147"/>
      <c r="B970" s="148"/>
      <c r="C970" s="149"/>
      <c r="D970" s="150"/>
      <c r="E970" s="151"/>
      <c r="F970" s="147"/>
      <c r="G970" s="152"/>
      <c r="H970" s="152"/>
      <c r="I970" s="153"/>
      <c r="J970" s="153"/>
      <c r="K970" s="153"/>
      <c r="L970" s="154"/>
    </row>
    <row r="971" spans="1:12" ht="14.25" customHeight="1">
      <c r="A971" s="158">
        <v>0</v>
      </c>
      <c r="B971" s="162">
        <v>0</v>
      </c>
      <c r="C971" s="155">
        <v>0</v>
      </c>
      <c r="D971" s="156">
        <v>0</v>
      </c>
      <c r="E971" s="157">
        <v>0</v>
      </c>
      <c r="F971" s="158">
        <v>0</v>
      </c>
      <c r="G971" s="159">
        <v>0</v>
      </c>
      <c r="H971" s="159">
        <v>0</v>
      </c>
      <c r="I971" s="160">
        <v>0</v>
      </c>
      <c r="J971" s="160">
        <v>0</v>
      </c>
      <c r="K971" s="160">
        <v>0</v>
      </c>
      <c r="L971" s="161">
        <v>0</v>
      </c>
    </row>
    <row r="972" spans="1:12" ht="14.25" customHeight="1">
      <c r="A972" s="147"/>
      <c r="B972" s="148"/>
      <c r="C972" s="149"/>
      <c r="D972" s="150"/>
      <c r="E972" s="151"/>
      <c r="F972" s="147"/>
      <c r="G972" s="152"/>
      <c r="H972" s="152"/>
      <c r="I972" s="153"/>
      <c r="J972" s="153"/>
      <c r="K972" s="153"/>
      <c r="L972" s="154"/>
    </row>
    <row r="973" spans="1:12" ht="14.25" customHeight="1">
      <c r="A973" s="158">
        <v>0</v>
      </c>
      <c r="B973" s="162">
        <v>0</v>
      </c>
      <c r="C973" s="155">
        <v>0</v>
      </c>
      <c r="D973" s="156">
        <v>0</v>
      </c>
      <c r="E973" s="157">
        <v>0</v>
      </c>
      <c r="F973" s="158">
        <v>0</v>
      </c>
      <c r="G973" s="159">
        <v>0</v>
      </c>
      <c r="H973" s="159">
        <v>0</v>
      </c>
      <c r="I973" s="160">
        <v>0</v>
      </c>
      <c r="J973" s="160">
        <v>0</v>
      </c>
      <c r="K973" s="160">
        <v>0</v>
      </c>
      <c r="L973" s="161">
        <v>0</v>
      </c>
    </row>
    <row r="974" spans="1:12" ht="14.25" customHeight="1">
      <c r="A974" s="147"/>
      <c r="B974" s="148"/>
      <c r="C974" s="149"/>
      <c r="D974" s="150"/>
      <c r="E974" s="151"/>
      <c r="F974" s="147"/>
      <c r="G974" s="152"/>
      <c r="H974" s="152"/>
      <c r="I974" s="153"/>
      <c r="J974" s="153"/>
      <c r="K974" s="153"/>
      <c r="L974" s="154"/>
    </row>
    <row r="975" spans="1:12" ht="14.25" customHeight="1">
      <c r="A975" s="158">
        <v>0</v>
      </c>
      <c r="B975" s="162">
        <v>0</v>
      </c>
      <c r="C975" s="155">
        <v>0</v>
      </c>
      <c r="D975" s="156">
        <v>0</v>
      </c>
      <c r="E975" s="157">
        <v>0</v>
      </c>
      <c r="F975" s="158">
        <v>0</v>
      </c>
      <c r="G975" s="159">
        <v>0</v>
      </c>
      <c r="H975" s="159">
        <v>0</v>
      </c>
      <c r="I975" s="160">
        <v>0</v>
      </c>
      <c r="J975" s="160">
        <v>0</v>
      </c>
      <c r="K975" s="160">
        <v>0</v>
      </c>
      <c r="L975" s="161">
        <v>0</v>
      </c>
    </row>
    <row r="976" spans="1:12" ht="14.25" customHeight="1">
      <c r="A976" s="147"/>
      <c r="B976" s="148"/>
      <c r="C976" s="149"/>
      <c r="D976" s="150"/>
      <c r="E976" s="151"/>
      <c r="F976" s="147"/>
      <c r="G976" s="152"/>
      <c r="H976" s="152"/>
      <c r="I976" s="153"/>
      <c r="J976" s="153"/>
      <c r="K976" s="153"/>
      <c r="L976" s="154"/>
    </row>
    <row r="977" spans="1:12" ht="14.25" customHeight="1">
      <c r="A977" s="158">
        <v>0</v>
      </c>
      <c r="B977" s="162">
        <v>0</v>
      </c>
      <c r="C977" s="155">
        <v>0</v>
      </c>
      <c r="D977" s="156">
        <v>0</v>
      </c>
      <c r="E977" s="157">
        <v>0</v>
      </c>
      <c r="F977" s="158">
        <v>0</v>
      </c>
      <c r="G977" s="159">
        <v>0</v>
      </c>
      <c r="H977" s="159">
        <v>0</v>
      </c>
      <c r="I977" s="160">
        <v>0</v>
      </c>
      <c r="J977" s="160">
        <v>0</v>
      </c>
      <c r="K977" s="160">
        <v>0</v>
      </c>
      <c r="L977" s="161">
        <v>0</v>
      </c>
    </row>
    <row r="978" spans="1:12" ht="14.25" customHeight="1">
      <c r="A978" s="147"/>
      <c r="B978" s="148"/>
      <c r="C978" s="149"/>
      <c r="D978" s="150"/>
      <c r="E978" s="151"/>
      <c r="F978" s="147"/>
      <c r="G978" s="152"/>
      <c r="H978" s="152"/>
      <c r="I978" s="153"/>
      <c r="J978" s="153"/>
      <c r="K978" s="153"/>
      <c r="L978" s="154"/>
    </row>
    <row r="979" spans="1:12" ht="14.25" customHeight="1">
      <c r="A979" s="158">
        <v>0</v>
      </c>
      <c r="B979" s="162">
        <v>0</v>
      </c>
      <c r="C979" s="155">
        <v>0</v>
      </c>
      <c r="D979" s="156">
        <v>0</v>
      </c>
      <c r="E979" s="157">
        <v>0</v>
      </c>
      <c r="F979" s="158">
        <v>0</v>
      </c>
      <c r="G979" s="159">
        <v>0</v>
      </c>
      <c r="H979" s="159">
        <v>0</v>
      </c>
      <c r="I979" s="160">
        <v>0</v>
      </c>
      <c r="J979" s="160">
        <v>0</v>
      </c>
      <c r="K979" s="160">
        <v>0</v>
      </c>
      <c r="L979" s="161">
        <v>0</v>
      </c>
    </row>
    <row r="980" spans="1:12" ht="14.25" customHeight="1">
      <c r="A980" s="147"/>
      <c r="B980" s="148"/>
      <c r="C980" s="149"/>
      <c r="D980" s="150"/>
      <c r="E980" s="151"/>
      <c r="F980" s="147"/>
      <c r="G980" s="152"/>
      <c r="H980" s="152"/>
      <c r="I980" s="153"/>
      <c r="J980" s="153"/>
      <c r="K980" s="153"/>
      <c r="L980" s="154"/>
    </row>
    <row r="981" spans="1:12" ht="14.25" customHeight="1">
      <c r="A981" s="158">
        <v>0</v>
      </c>
      <c r="B981" s="162">
        <v>0</v>
      </c>
      <c r="C981" s="155">
        <v>0</v>
      </c>
      <c r="D981" s="156">
        <v>0</v>
      </c>
      <c r="E981" s="157">
        <v>0</v>
      </c>
      <c r="F981" s="158">
        <v>0</v>
      </c>
      <c r="G981" s="159">
        <v>0</v>
      </c>
      <c r="H981" s="159">
        <v>0</v>
      </c>
      <c r="I981" s="160">
        <v>0</v>
      </c>
      <c r="J981" s="160">
        <v>0</v>
      </c>
      <c r="K981" s="160">
        <v>0</v>
      </c>
      <c r="L981" s="161">
        <v>0</v>
      </c>
    </row>
    <row r="982" spans="1:12" ht="14.25" customHeight="1">
      <c r="A982" s="147"/>
      <c r="B982" s="148"/>
      <c r="C982" s="149"/>
      <c r="D982" s="150"/>
      <c r="E982" s="151"/>
      <c r="F982" s="147"/>
      <c r="G982" s="152"/>
      <c r="H982" s="152"/>
      <c r="I982" s="153"/>
      <c r="J982" s="153"/>
      <c r="K982" s="153"/>
      <c r="L982" s="154"/>
    </row>
    <row r="983" spans="1:12" ht="14.25" customHeight="1">
      <c r="A983" s="158">
        <v>0</v>
      </c>
      <c r="B983" s="162">
        <v>0</v>
      </c>
      <c r="C983" s="155">
        <v>0</v>
      </c>
      <c r="D983" s="156">
        <v>0</v>
      </c>
      <c r="E983" s="157">
        <v>0</v>
      </c>
      <c r="F983" s="158">
        <v>0</v>
      </c>
      <c r="G983" s="159">
        <v>0</v>
      </c>
      <c r="H983" s="159">
        <v>0</v>
      </c>
      <c r="I983" s="160">
        <v>0</v>
      </c>
      <c r="J983" s="160">
        <v>0</v>
      </c>
      <c r="K983" s="160">
        <v>0</v>
      </c>
      <c r="L983" s="161">
        <v>0</v>
      </c>
    </row>
    <row r="984" spans="1:12" ht="14.25" customHeight="1">
      <c r="A984" s="147"/>
      <c r="B984" s="148"/>
      <c r="C984" s="149"/>
      <c r="D984" s="150"/>
      <c r="E984" s="151"/>
      <c r="F984" s="147"/>
      <c r="G984" s="152"/>
      <c r="H984" s="152"/>
      <c r="I984" s="153"/>
      <c r="J984" s="153"/>
      <c r="K984" s="153"/>
      <c r="L984" s="154"/>
    </row>
    <row r="985" spans="1:12" ht="14.25" customHeight="1">
      <c r="A985" s="158">
        <v>16</v>
      </c>
      <c r="B985" s="162">
        <v>0</v>
      </c>
      <c r="C985" s="155">
        <v>0</v>
      </c>
      <c r="D985" s="156">
        <v>0</v>
      </c>
      <c r="E985" s="157">
        <v>0</v>
      </c>
      <c r="F985" s="158">
        <v>0</v>
      </c>
      <c r="G985" s="159">
        <v>0</v>
      </c>
      <c r="H985" s="159">
        <v>0</v>
      </c>
      <c r="I985" s="160">
        <v>0</v>
      </c>
      <c r="J985" s="160">
        <v>0</v>
      </c>
      <c r="K985" s="160">
        <v>0</v>
      </c>
      <c r="L985" s="161">
        <v>0</v>
      </c>
    </row>
    <row r="986" spans="1:12" ht="14.25" customHeight="1">
      <c r="A986" s="147"/>
      <c r="B986" s="148"/>
      <c r="C986" s="149"/>
      <c r="D986" s="150"/>
      <c r="E986" s="151"/>
      <c r="F986" s="147"/>
      <c r="G986" s="152"/>
      <c r="H986" s="152"/>
      <c r="I986" s="153"/>
      <c r="J986" s="153"/>
      <c r="K986" s="153"/>
      <c r="L986" s="154"/>
    </row>
    <row r="987" spans="1:12" ht="14.25" customHeight="1">
      <c r="A987" s="158">
        <v>17</v>
      </c>
      <c r="B987" s="162">
        <v>0</v>
      </c>
      <c r="C987" s="155">
        <v>0</v>
      </c>
      <c r="D987" s="156">
        <v>0</v>
      </c>
      <c r="E987" s="157">
        <v>0</v>
      </c>
      <c r="F987" s="158">
        <v>0</v>
      </c>
      <c r="G987" s="159">
        <v>0</v>
      </c>
      <c r="H987" s="159">
        <v>0</v>
      </c>
      <c r="I987" s="160">
        <v>0</v>
      </c>
      <c r="J987" s="160">
        <v>0</v>
      </c>
      <c r="K987" s="160">
        <v>0</v>
      </c>
      <c r="L987" s="161">
        <v>0</v>
      </c>
    </row>
    <row r="988" spans="1:12" ht="14.25" customHeight="1">
      <c r="A988" s="147"/>
      <c r="B988" s="148"/>
      <c r="C988" s="149"/>
      <c r="D988" s="150"/>
      <c r="E988" s="151"/>
      <c r="F988" s="147"/>
      <c r="G988" s="152"/>
      <c r="H988" s="152"/>
      <c r="I988" s="153"/>
      <c r="J988" s="153"/>
      <c r="K988" s="153"/>
      <c r="L988" s="154"/>
    </row>
    <row r="989" spans="1:12" ht="14.25" customHeight="1">
      <c r="A989" s="158">
        <v>1</v>
      </c>
      <c r="B989" s="162">
        <v>0</v>
      </c>
      <c r="C989" s="155">
        <v>0</v>
      </c>
      <c r="D989" s="156">
        <v>0</v>
      </c>
      <c r="E989" s="157">
        <v>0</v>
      </c>
      <c r="F989" s="158">
        <v>0</v>
      </c>
      <c r="G989" s="159">
        <v>0</v>
      </c>
      <c r="H989" s="159">
        <v>0</v>
      </c>
      <c r="I989" s="160">
        <v>0</v>
      </c>
      <c r="J989" s="160">
        <v>0</v>
      </c>
      <c r="K989" s="160">
        <v>0</v>
      </c>
      <c r="L989" s="161">
        <v>0</v>
      </c>
    </row>
    <row r="990" spans="1:12" ht="14.25" customHeight="1">
      <c r="A990" s="147"/>
      <c r="B990" s="148"/>
      <c r="C990" s="149"/>
      <c r="D990" s="150"/>
      <c r="E990" s="151"/>
      <c r="F990" s="147"/>
      <c r="G990" s="152"/>
      <c r="H990" s="152"/>
      <c r="I990" s="153"/>
      <c r="J990" s="153"/>
      <c r="K990" s="153"/>
      <c r="L990" s="154"/>
    </row>
    <row r="991" spans="1:12" ht="14.25" customHeight="1">
      <c r="A991" s="158">
        <v>0</v>
      </c>
      <c r="B991" s="162">
        <v>0</v>
      </c>
      <c r="C991" s="155">
        <v>0</v>
      </c>
      <c r="D991" s="156">
        <v>0</v>
      </c>
      <c r="E991" s="157">
        <v>0</v>
      </c>
      <c r="F991" s="158">
        <v>0</v>
      </c>
      <c r="G991" s="159">
        <v>0</v>
      </c>
      <c r="H991" s="159">
        <v>0</v>
      </c>
      <c r="I991" s="160">
        <v>0</v>
      </c>
      <c r="J991" s="160">
        <v>0</v>
      </c>
      <c r="K991" s="160">
        <v>0</v>
      </c>
      <c r="L991" s="161">
        <v>0</v>
      </c>
    </row>
    <row r="992" spans="1:12" ht="14.25" customHeight="1">
      <c r="A992" s="147"/>
      <c r="B992" s="148"/>
      <c r="C992" s="149"/>
      <c r="D992" s="150"/>
      <c r="E992" s="151"/>
      <c r="F992" s="147"/>
      <c r="G992" s="152"/>
      <c r="H992" s="152"/>
      <c r="I992" s="153"/>
      <c r="J992" s="153"/>
      <c r="K992" s="153"/>
      <c r="L992" s="154"/>
    </row>
    <row r="993" spans="1:12" ht="14.25" customHeight="1">
      <c r="A993" s="158">
        <v>0</v>
      </c>
      <c r="B993" s="162">
        <v>0</v>
      </c>
      <c r="C993" s="155">
        <v>0</v>
      </c>
      <c r="D993" s="156">
        <v>0</v>
      </c>
      <c r="E993" s="157">
        <v>0</v>
      </c>
      <c r="F993" s="158">
        <v>0</v>
      </c>
      <c r="G993" s="159">
        <v>0</v>
      </c>
      <c r="H993" s="159">
        <v>0</v>
      </c>
      <c r="I993" s="160">
        <v>0</v>
      </c>
      <c r="J993" s="160">
        <v>0</v>
      </c>
      <c r="K993" s="160">
        <v>0</v>
      </c>
      <c r="L993" s="161">
        <v>0</v>
      </c>
    </row>
    <row r="994" spans="1:12" ht="14.25" customHeight="1">
      <c r="A994" s="147"/>
      <c r="B994" s="148"/>
      <c r="C994" s="149"/>
      <c r="D994" s="150"/>
      <c r="E994" s="151"/>
      <c r="F994" s="147"/>
      <c r="G994" s="152"/>
      <c r="H994" s="152"/>
      <c r="I994" s="153"/>
      <c r="J994" s="153"/>
      <c r="K994" s="153"/>
      <c r="L994" s="154"/>
    </row>
    <row r="995" spans="1:12" ht="14.25" customHeight="1">
      <c r="A995" s="158">
        <v>0</v>
      </c>
      <c r="B995" s="162">
        <v>0</v>
      </c>
      <c r="C995" s="155">
        <v>0</v>
      </c>
      <c r="D995" s="156">
        <v>0</v>
      </c>
      <c r="E995" s="157">
        <v>0</v>
      </c>
      <c r="F995" s="158">
        <v>0</v>
      </c>
      <c r="G995" s="159">
        <v>0</v>
      </c>
      <c r="H995" s="159">
        <v>0</v>
      </c>
      <c r="I995" s="160">
        <v>0</v>
      </c>
      <c r="J995" s="160">
        <v>0</v>
      </c>
      <c r="K995" s="160">
        <v>0</v>
      </c>
      <c r="L995" s="161">
        <v>0</v>
      </c>
    </row>
    <row r="996" spans="1:12" ht="14.25" customHeight="1">
      <c r="A996" s="147"/>
      <c r="B996" s="148"/>
      <c r="C996" s="149"/>
      <c r="D996" s="150"/>
      <c r="E996" s="151"/>
      <c r="F996" s="147"/>
      <c r="G996" s="152"/>
      <c r="H996" s="152"/>
      <c r="I996" s="153"/>
      <c r="J996" s="153"/>
      <c r="K996" s="153"/>
      <c r="L996" s="154"/>
    </row>
    <row r="997" spans="1:12" ht="14.25" customHeight="1">
      <c r="A997" s="158">
        <v>0</v>
      </c>
      <c r="B997" s="162">
        <v>0</v>
      </c>
      <c r="C997" s="155">
        <v>0</v>
      </c>
      <c r="D997" s="156">
        <v>0</v>
      </c>
      <c r="E997" s="157">
        <v>0</v>
      </c>
      <c r="F997" s="158">
        <v>0</v>
      </c>
      <c r="G997" s="159">
        <v>0</v>
      </c>
      <c r="H997" s="159">
        <v>0</v>
      </c>
      <c r="I997" s="160">
        <v>0</v>
      </c>
      <c r="J997" s="160">
        <v>0</v>
      </c>
      <c r="K997" s="160">
        <v>0</v>
      </c>
      <c r="L997" s="161">
        <v>0</v>
      </c>
    </row>
    <row r="998" spans="1:12" ht="14.25" customHeight="1">
      <c r="A998" s="147"/>
      <c r="B998" s="148"/>
      <c r="C998" s="149"/>
      <c r="D998" s="150"/>
      <c r="E998" s="151"/>
      <c r="F998" s="147"/>
      <c r="G998" s="152"/>
      <c r="H998" s="152"/>
      <c r="I998" s="153"/>
      <c r="J998" s="153"/>
      <c r="K998" s="153"/>
      <c r="L998" s="154"/>
    </row>
    <row r="999" spans="1:12" ht="14.25" customHeight="1">
      <c r="A999" s="158">
        <v>0</v>
      </c>
      <c r="B999" s="162">
        <v>0</v>
      </c>
      <c r="C999" s="155">
        <v>0</v>
      </c>
      <c r="D999" s="156">
        <v>0</v>
      </c>
      <c r="E999" s="157">
        <v>0</v>
      </c>
      <c r="F999" s="158">
        <v>0</v>
      </c>
      <c r="G999" s="159">
        <v>0</v>
      </c>
      <c r="H999" s="159">
        <v>0</v>
      </c>
      <c r="I999" s="160">
        <v>0</v>
      </c>
      <c r="J999" s="160">
        <v>0</v>
      </c>
      <c r="K999" s="160">
        <v>0</v>
      </c>
      <c r="L999" s="161">
        <v>0</v>
      </c>
    </row>
    <row r="1000" spans="1:12" ht="14.25" customHeight="1">
      <c r="A1000" s="147"/>
      <c r="B1000" s="148"/>
      <c r="C1000" s="149"/>
      <c r="D1000" s="150"/>
      <c r="E1000" s="151"/>
      <c r="F1000" s="147"/>
      <c r="G1000" s="152"/>
      <c r="H1000" s="152"/>
      <c r="I1000" s="153"/>
      <c r="J1000" s="153"/>
      <c r="K1000" s="153"/>
      <c r="L1000" s="154"/>
    </row>
    <row r="1001" spans="1:12" ht="14.25" customHeight="1">
      <c r="A1001" s="158">
        <v>0</v>
      </c>
      <c r="B1001" s="162">
        <v>0</v>
      </c>
      <c r="C1001" s="155">
        <v>0</v>
      </c>
      <c r="D1001" s="156">
        <v>0</v>
      </c>
      <c r="E1001" s="157">
        <v>0</v>
      </c>
      <c r="F1001" s="158">
        <v>0</v>
      </c>
      <c r="G1001" s="159">
        <v>0</v>
      </c>
      <c r="H1001" s="159">
        <v>0</v>
      </c>
      <c r="I1001" s="160">
        <v>0</v>
      </c>
      <c r="J1001" s="160">
        <v>0</v>
      </c>
      <c r="K1001" s="160">
        <v>0</v>
      </c>
      <c r="L1001" s="161">
        <v>0</v>
      </c>
    </row>
    <row r="1002" spans="1:12" ht="14.25" customHeight="1">
      <c r="A1002" s="147"/>
      <c r="B1002" s="148"/>
      <c r="C1002" s="149"/>
      <c r="D1002" s="150"/>
      <c r="E1002" s="151"/>
      <c r="F1002" s="147"/>
      <c r="G1002" s="152"/>
      <c r="H1002" s="152"/>
      <c r="I1002" s="153"/>
      <c r="J1002" s="153"/>
      <c r="K1002" s="153"/>
      <c r="L1002" s="154"/>
    </row>
    <row r="1003" spans="1:12" ht="14.25" customHeight="1">
      <c r="A1003" s="158">
        <v>0</v>
      </c>
      <c r="B1003" s="162">
        <v>0</v>
      </c>
      <c r="C1003" s="155">
        <v>0</v>
      </c>
      <c r="D1003" s="156">
        <v>0</v>
      </c>
      <c r="E1003" s="157">
        <v>0</v>
      </c>
      <c r="F1003" s="158">
        <v>0</v>
      </c>
      <c r="G1003" s="159">
        <v>0</v>
      </c>
      <c r="H1003" s="159">
        <v>0</v>
      </c>
      <c r="I1003" s="160">
        <v>0</v>
      </c>
      <c r="J1003" s="160">
        <v>0</v>
      </c>
      <c r="K1003" s="160">
        <v>0</v>
      </c>
      <c r="L1003" s="161">
        <v>0</v>
      </c>
    </row>
    <row r="1004" spans="1:12" ht="14.25" customHeight="1">
      <c r="A1004" s="147"/>
      <c r="B1004" s="148"/>
      <c r="C1004" s="149"/>
      <c r="D1004" s="150"/>
      <c r="E1004" s="151"/>
      <c r="F1004" s="147"/>
      <c r="G1004" s="152"/>
      <c r="H1004" s="152"/>
      <c r="I1004" s="153"/>
      <c r="J1004" s="153"/>
      <c r="K1004" s="153"/>
      <c r="L1004" s="154"/>
    </row>
    <row r="1005" spans="1:12" ht="14.25" customHeight="1">
      <c r="A1005" s="158">
        <v>0</v>
      </c>
      <c r="B1005" s="162">
        <v>0</v>
      </c>
      <c r="C1005" s="155">
        <v>0</v>
      </c>
      <c r="D1005" s="156">
        <v>0</v>
      </c>
      <c r="E1005" s="157">
        <v>0</v>
      </c>
      <c r="F1005" s="158">
        <v>0</v>
      </c>
      <c r="G1005" s="159">
        <v>0</v>
      </c>
      <c r="H1005" s="159">
        <v>0</v>
      </c>
      <c r="I1005" s="160">
        <v>0</v>
      </c>
      <c r="J1005" s="160">
        <v>0</v>
      </c>
      <c r="K1005" s="160">
        <v>0</v>
      </c>
      <c r="L1005" s="161">
        <v>0</v>
      </c>
    </row>
    <row r="1006" spans="1:12" ht="14.25" customHeight="1">
      <c r="A1006" s="147"/>
      <c r="B1006" s="148"/>
      <c r="C1006" s="149"/>
      <c r="D1006" s="150"/>
      <c r="E1006" s="151"/>
      <c r="F1006" s="147"/>
      <c r="G1006" s="152"/>
      <c r="H1006" s="152"/>
      <c r="I1006" s="153"/>
      <c r="J1006" s="153"/>
      <c r="K1006" s="153"/>
      <c r="L1006" s="154"/>
    </row>
    <row r="1007" spans="1:12" ht="14.25" customHeight="1">
      <c r="A1007" s="158">
        <v>0</v>
      </c>
      <c r="B1007" s="162">
        <v>0</v>
      </c>
      <c r="C1007" s="155">
        <v>0</v>
      </c>
      <c r="D1007" s="156">
        <v>0</v>
      </c>
      <c r="E1007" s="157">
        <v>0</v>
      </c>
      <c r="F1007" s="158">
        <v>0</v>
      </c>
      <c r="G1007" s="159">
        <v>0</v>
      </c>
      <c r="H1007" s="159">
        <v>0</v>
      </c>
      <c r="I1007" s="160">
        <v>0</v>
      </c>
      <c r="J1007" s="160">
        <v>0</v>
      </c>
      <c r="K1007" s="160">
        <v>0</v>
      </c>
      <c r="L1007" s="161">
        <v>0</v>
      </c>
    </row>
    <row r="1008" spans="1:12" ht="14.25" customHeight="1">
      <c r="A1008" s="147"/>
      <c r="B1008" s="148"/>
      <c r="C1008" s="149"/>
      <c r="D1008" s="150"/>
      <c r="E1008" s="151"/>
      <c r="F1008" s="147"/>
      <c r="G1008" s="152"/>
      <c r="H1008" s="152"/>
      <c r="I1008" s="153"/>
      <c r="J1008" s="153"/>
      <c r="K1008" s="153"/>
      <c r="L1008" s="154"/>
    </row>
    <row r="1009" spans="1:12" ht="14.25" customHeight="1">
      <c r="A1009" s="158">
        <v>0</v>
      </c>
      <c r="B1009" s="162">
        <v>0</v>
      </c>
      <c r="C1009" s="155">
        <v>0</v>
      </c>
      <c r="D1009" s="156">
        <v>0</v>
      </c>
      <c r="E1009" s="157">
        <v>0</v>
      </c>
      <c r="F1009" s="158">
        <v>0</v>
      </c>
      <c r="G1009" s="159">
        <v>0</v>
      </c>
      <c r="H1009" s="159">
        <v>0</v>
      </c>
      <c r="I1009" s="160">
        <v>0</v>
      </c>
      <c r="J1009" s="160">
        <v>0</v>
      </c>
      <c r="K1009" s="160">
        <v>0</v>
      </c>
      <c r="L1009" s="161">
        <v>0</v>
      </c>
    </row>
    <row r="1010" spans="1:12" ht="14.25" customHeight="1">
      <c r="A1010" s="147"/>
      <c r="B1010" s="148"/>
      <c r="C1010" s="149"/>
      <c r="D1010" s="150"/>
      <c r="E1010" s="151"/>
      <c r="F1010" s="147"/>
      <c r="G1010" s="152"/>
      <c r="H1010" s="152"/>
      <c r="I1010" s="153"/>
      <c r="J1010" s="153"/>
      <c r="K1010" s="153"/>
      <c r="L1010" s="154"/>
    </row>
    <row r="1011" spans="1:12" ht="14.25" customHeight="1">
      <c r="A1011" s="158">
        <v>0</v>
      </c>
      <c r="B1011" s="162">
        <v>0</v>
      </c>
      <c r="C1011" s="155">
        <v>0</v>
      </c>
      <c r="D1011" s="156">
        <v>0</v>
      </c>
      <c r="E1011" s="157">
        <v>0</v>
      </c>
      <c r="F1011" s="158">
        <v>0</v>
      </c>
      <c r="G1011" s="159">
        <v>0</v>
      </c>
      <c r="H1011" s="159">
        <v>0</v>
      </c>
      <c r="I1011" s="160">
        <v>0</v>
      </c>
      <c r="J1011" s="160">
        <v>0</v>
      </c>
      <c r="K1011" s="160">
        <v>0</v>
      </c>
      <c r="L1011" s="161">
        <v>0</v>
      </c>
    </row>
    <row r="1012" spans="1:12" ht="14.25" customHeight="1">
      <c r="A1012" s="147"/>
      <c r="B1012" s="148"/>
      <c r="C1012" s="149"/>
      <c r="D1012" s="150"/>
      <c r="E1012" s="151"/>
      <c r="F1012" s="147"/>
      <c r="G1012" s="152"/>
      <c r="H1012" s="152"/>
      <c r="I1012" s="153"/>
      <c r="J1012" s="153"/>
      <c r="K1012" s="153"/>
      <c r="L1012" s="154"/>
    </row>
    <row r="1013" spans="1:12" ht="14.25" customHeight="1">
      <c r="A1013" s="158">
        <v>0</v>
      </c>
      <c r="B1013" s="162">
        <v>0</v>
      </c>
      <c r="C1013" s="155">
        <v>0</v>
      </c>
      <c r="D1013" s="156">
        <v>0</v>
      </c>
      <c r="E1013" s="157">
        <v>0</v>
      </c>
      <c r="F1013" s="158">
        <v>0</v>
      </c>
      <c r="G1013" s="159">
        <v>0</v>
      </c>
      <c r="H1013" s="159">
        <v>0</v>
      </c>
      <c r="I1013" s="160">
        <v>0</v>
      </c>
      <c r="J1013" s="160">
        <v>0</v>
      </c>
      <c r="K1013" s="160">
        <v>0</v>
      </c>
      <c r="L1013" s="161">
        <v>0</v>
      </c>
    </row>
    <row r="1014" spans="1:12" ht="14.25" customHeight="1">
      <c r="A1014" s="147"/>
      <c r="B1014" s="148"/>
      <c r="C1014" s="149"/>
      <c r="D1014" s="150"/>
      <c r="E1014" s="151"/>
      <c r="F1014" s="147"/>
      <c r="G1014" s="152"/>
      <c r="H1014" s="152"/>
      <c r="I1014" s="153"/>
      <c r="J1014" s="153"/>
      <c r="K1014" s="153"/>
      <c r="L1014" s="154"/>
    </row>
    <row r="1015" spans="1:12" ht="14.25" customHeight="1">
      <c r="A1015" s="158">
        <v>0</v>
      </c>
      <c r="B1015" s="162">
        <v>0</v>
      </c>
      <c r="C1015" s="155">
        <v>0</v>
      </c>
      <c r="D1015" s="156">
        <v>0</v>
      </c>
      <c r="E1015" s="157">
        <v>0</v>
      </c>
      <c r="F1015" s="158">
        <v>0</v>
      </c>
      <c r="G1015" s="159">
        <v>0</v>
      </c>
      <c r="H1015" s="159">
        <v>0</v>
      </c>
      <c r="I1015" s="160">
        <v>0</v>
      </c>
      <c r="J1015" s="160">
        <v>0</v>
      </c>
      <c r="K1015" s="160">
        <v>0</v>
      </c>
      <c r="L1015" s="161">
        <v>0</v>
      </c>
    </row>
    <row r="1016" spans="1:12" ht="14.25" customHeight="1">
      <c r="A1016" s="147"/>
      <c r="B1016" s="148"/>
      <c r="C1016" s="149"/>
      <c r="D1016" s="150"/>
      <c r="E1016" s="151"/>
      <c r="F1016" s="147"/>
      <c r="G1016" s="152"/>
      <c r="H1016" s="152"/>
      <c r="I1016" s="153"/>
      <c r="J1016" s="153"/>
      <c r="K1016" s="153"/>
      <c r="L1016" s="154"/>
    </row>
    <row r="1017" spans="1:12" ht="14.25" customHeight="1">
      <c r="A1017" s="158">
        <v>0</v>
      </c>
      <c r="B1017" s="162">
        <v>0</v>
      </c>
      <c r="C1017" s="155">
        <v>0</v>
      </c>
      <c r="D1017" s="156">
        <v>0</v>
      </c>
      <c r="E1017" s="157">
        <v>0</v>
      </c>
      <c r="F1017" s="158">
        <v>0</v>
      </c>
      <c r="G1017" s="159">
        <v>0</v>
      </c>
      <c r="H1017" s="159">
        <v>0</v>
      </c>
      <c r="I1017" s="160">
        <v>0</v>
      </c>
      <c r="J1017" s="160">
        <v>0</v>
      </c>
      <c r="K1017" s="160">
        <v>0</v>
      </c>
      <c r="L1017" s="161">
        <v>0</v>
      </c>
    </row>
    <row r="1018" spans="1:12" ht="14.25" customHeight="1">
      <c r="A1018" s="147"/>
      <c r="B1018" s="148"/>
      <c r="C1018" s="149"/>
      <c r="D1018" s="150"/>
      <c r="E1018" s="151"/>
      <c r="F1018" s="147"/>
      <c r="G1018" s="152"/>
      <c r="H1018" s="152"/>
      <c r="I1018" s="153"/>
      <c r="J1018" s="153"/>
      <c r="K1018" s="153"/>
      <c r="L1018" s="154"/>
    </row>
    <row r="1019" spans="1:12" ht="14.25" customHeight="1">
      <c r="A1019" s="158">
        <v>16</v>
      </c>
      <c r="B1019" s="162">
        <v>0</v>
      </c>
      <c r="C1019" s="155">
        <v>0</v>
      </c>
      <c r="D1019" s="156">
        <v>0</v>
      </c>
      <c r="E1019" s="157">
        <v>0</v>
      </c>
      <c r="F1019" s="158">
        <v>0</v>
      </c>
      <c r="G1019" s="159">
        <v>0</v>
      </c>
      <c r="H1019" s="159">
        <v>0</v>
      </c>
      <c r="I1019" s="160">
        <v>0</v>
      </c>
      <c r="J1019" s="160">
        <v>0</v>
      </c>
      <c r="K1019" s="160">
        <v>0</v>
      </c>
      <c r="L1019" s="161">
        <v>0</v>
      </c>
    </row>
    <row r="1020" spans="1:12" ht="14.25" customHeight="1">
      <c r="A1020" s="147"/>
      <c r="B1020" s="148"/>
      <c r="C1020" s="149"/>
      <c r="D1020" s="150"/>
      <c r="E1020" s="151"/>
      <c r="F1020" s="147"/>
      <c r="G1020" s="152"/>
      <c r="H1020" s="152"/>
      <c r="I1020" s="153"/>
      <c r="J1020" s="153"/>
      <c r="K1020" s="153"/>
      <c r="L1020" s="154"/>
    </row>
    <row r="1021" spans="1:12" ht="14.25" customHeight="1">
      <c r="A1021" s="158">
        <v>17</v>
      </c>
      <c r="B1021" s="162">
        <v>0</v>
      </c>
      <c r="C1021" s="155">
        <v>0</v>
      </c>
      <c r="D1021" s="156">
        <v>0</v>
      </c>
      <c r="E1021" s="157">
        <v>0</v>
      </c>
      <c r="F1021" s="158">
        <v>0</v>
      </c>
      <c r="G1021" s="159">
        <v>0</v>
      </c>
      <c r="H1021" s="159">
        <v>0</v>
      </c>
      <c r="I1021" s="160">
        <v>0</v>
      </c>
      <c r="J1021" s="160">
        <v>0</v>
      </c>
      <c r="K1021" s="160">
        <v>0</v>
      </c>
      <c r="L1021" s="161">
        <v>0</v>
      </c>
    </row>
    <row r="1022" spans="1:12" ht="14.25" customHeight="1">
      <c r="A1022" s="147"/>
      <c r="B1022" s="148"/>
      <c r="C1022" s="149"/>
      <c r="D1022" s="150"/>
      <c r="E1022" s="151"/>
      <c r="F1022" s="147"/>
      <c r="G1022" s="152"/>
      <c r="H1022" s="152"/>
      <c r="I1022" s="153"/>
      <c r="J1022" s="153"/>
      <c r="K1022" s="153"/>
      <c r="L1022" s="154"/>
    </row>
    <row r="1023" spans="1:12" ht="14.25" customHeight="1">
      <c r="A1023" s="158">
        <v>1</v>
      </c>
      <c r="B1023" s="162">
        <v>0</v>
      </c>
      <c r="C1023" s="155">
        <v>0</v>
      </c>
      <c r="D1023" s="156">
        <v>0</v>
      </c>
      <c r="E1023" s="157">
        <v>0</v>
      </c>
      <c r="F1023" s="158">
        <v>0</v>
      </c>
      <c r="G1023" s="159">
        <v>0</v>
      </c>
      <c r="H1023" s="159">
        <v>0</v>
      </c>
      <c r="I1023" s="160">
        <v>0</v>
      </c>
      <c r="J1023" s="160">
        <v>0</v>
      </c>
      <c r="K1023" s="160">
        <v>0</v>
      </c>
      <c r="L1023" s="161">
        <v>0</v>
      </c>
    </row>
    <row r="1024" spans="1:12" ht="14.25" customHeight="1">
      <c r="A1024" s="147"/>
      <c r="B1024" s="148"/>
      <c r="C1024" s="149"/>
      <c r="D1024" s="150"/>
      <c r="E1024" s="151"/>
      <c r="F1024" s="147"/>
      <c r="G1024" s="152"/>
      <c r="H1024" s="152"/>
      <c r="I1024" s="153"/>
      <c r="J1024" s="153"/>
      <c r="K1024" s="153"/>
      <c r="L1024" s="154"/>
    </row>
    <row r="1025" spans="1:12" ht="14.25" customHeight="1">
      <c r="A1025" s="158">
        <v>0</v>
      </c>
      <c r="B1025" s="162">
        <v>0</v>
      </c>
      <c r="C1025" s="155">
        <v>0</v>
      </c>
      <c r="D1025" s="156">
        <v>0</v>
      </c>
      <c r="E1025" s="157">
        <v>0</v>
      </c>
      <c r="F1025" s="158">
        <v>0</v>
      </c>
      <c r="G1025" s="159">
        <v>0</v>
      </c>
      <c r="H1025" s="159">
        <v>0</v>
      </c>
      <c r="I1025" s="160">
        <v>0</v>
      </c>
      <c r="J1025" s="160">
        <v>0</v>
      </c>
      <c r="K1025" s="160">
        <v>0</v>
      </c>
      <c r="L1025" s="161">
        <v>0</v>
      </c>
    </row>
    <row r="1026" spans="1:12" ht="14.25" customHeight="1">
      <c r="A1026" s="147"/>
      <c r="B1026" s="148"/>
      <c r="C1026" s="149"/>
      <c r="D1026" s="150"/>
      <c r="E1026" s="151"/>
      <c r="F1026" s="147"/>
      <c r="G1026" s="152"/>
      <c r="H1026" s="152"/>
      <c r="I1026" s="153"/>
      <c r="J1026" s="153"/>
      <c r="K1026" s="153"/>
      <c r="L1026" s="154"/>
    </row>
    <row r="1027" spans="1:12" ht="14.25" customHeight="1">
      <c r="A1027" s="158">
        <v>0</v>
      </c>
      <c r="B1027" s="162">
        <v>0</v>
      </c>
      <c r="C1027" s="155">
        <v>0</v>
      </c>
      <c r="D1027" s="156">
        <v>0</v>
      </c>
      <c r="E1027" s="157">
        <v>0</v>
      </c>
      <c r="F1027" s="158">
        <v>0</v>
      </c>
      <c r="G1027" s="159">
        <v>0</v>
      </c>
      <c r="H1027" s="159">
        <v>0</v>
      </c>
      <c r="I1027" s="160">
        <v>0</v>
      </c>
      <c r="J1027" s="160">
        <v>0</v>
      </c>
      <c r="K1027" s="160">
        <v>0</v>
      </c>
      <c r="L1027" s="161">
        <v>0</v>
      </c>
    </row>
    <row r="1028" spans="1:12" ht="14.25" customHeight="1">
      <c r="A1028" s="147"/>
      <c r="B1028" s="148"/>
      <c r="C1028" s="149"/>
      <c r="D1028" s="150"/>
      <c r="E1028" s="151"/>
      <c r="F1028" s="147"/>
      <c r="G1028" s="152"/>
      <c r="H1028" s="152"/>
      <c r="I1028" s="153"/>
      <c r="J1028" s="153"/>
      <c r="K1028" s="153"/>
      <c r="L1028" s="154"/>
    </row>
    <row r="1029" spans="1:12" ht="14.25" customHeight="1">
      <c r="A1029" s="158">
        <v>0</v>
      </c>
      <c r="B1029" s="162">
        <v>0</v>
      </c>
      <c r="C1029" s="155">
        <v>0</v>
      </c>
      <c r="D1029" s="156">
        <v>0</v>
      </c>
      <c r="E1029" s="157">
        <v>0</v>
      </c>
      <c r="F1029" s="158">
        <v>0</v>
      </c>
      <c r="G1029" s="159">
        <v>0</v>
      </c>
      <c r="H1029" s="159">
        <v>0</v>
      </c>
      <c r="I1029" s="160">
        <v>0</v>
      </c>
      <c r="J1029" s="160">
        <v>0</v>
      </c>
      <c r="K1029" s="160">
        <v>0</v>
      </c>
      <c r="L1029" s="161">
        <v>0</v>
      </c>
    </row>
    <row r="1030" spans="1:12" ht="14.25" customHeight="1">
      <c r="A1030" s="147"/>
      <c r="B1030" s="148"/>
      <c r="C1030" s="149"/>
      <c r="D1030" s="150"/>
      <c r="E1030" s="151"/>
      <c r="F1030" s="147"/>
      <c r="G1030" s="152"/>
      <c r="H1030" s="152"/>
      <c r="I1030" s="153"/>
      <c r="J1030" s="153"/>
      <c r="K1030" s="153"/>
      <c r="L1030" s="154"/>
    </row>
    <row r="1031" spans="1:12" ht="14.25" customHeight="1">
      <c r="A1031" s="158">
        <v>0</v>
      </c>
      <c r="B1031" s="162">
        <v>0</v>
      </c>
      <c r="C1031" s="155">
        <v>0</v>
      </c>
      <c r="D1031" s="156">
        <v>0</v>
      </c>
      <c r="E1031" s="157">
        <v>0</v>
      </c>
      <c r="F1031" s="158">
        <v>0</v>
      </c>
      <c r="G1031" s="159">
        <v>0</v>
      </c>
      <c r="H1031" s="159">
        <v>0</v>
      </c>
      <c r="I1031" s="160">
        <v>0</v>
      </c>
      <c r="J1031" s="160">
        <v>0</v>
      </c>
      <c r="K1031" s="160">
        <v>0</v>
      </c>
      <c r="L1031" s="161">
        <v>0</v>
      </c>
    </row>
    <row r="1032" spans="1:12" ht="14.25" customHeight="1">
      <c r="A1032" s="147"/>
      <c r="B1032" s="148"/>
      <c r="C1032" s="149"/>
      <c r="D1032" s="150"/>
      <c r="E1032" s="151"/>
      <c r="F1032" s="147"/>
      <c r="G1032" s="152"/>
      <c r="H1032" s="152"/>
      <c r="I1032" s="153"/>
      <c r="J1032" s="153"/>
      <c r="K1032" s="153"/>
      <c r="L1032" s="154"/>
    </row>
    <row r="1033" spans="1:12" ht="14.25" customHeight="1">
      <c r="A1033" s="158">
        <v>0</v>
      </c>
      <c r="B1033" s="162">
        <v>0</v>
      </c>
      <c r="C1033" s="155">
        <v>0</v>
      </c>
      <c r="D1033" s="156">
        <v>0</v>
      </c>
      <c r="E1033" s="157">
        <v>0</v>
      </c>
      <c r="F1033" s="158">
        <v>0</v>
      </c>
      <c r="G1033" s="159">
        <v>0</v>
      </c>
      <c r="H1033" s="159">
        <v>0</v>
      </c>
      <c r="I1033" s="160">
        <v>0</v>
      </c>
      <c r="J1033" s="160">
        <v>0</v>
      </c>
      <c r="K1033" s="160">
        <v>0</v>
      </c>
      <c r="L1033" s="161">
        <v>0</v>
      </c>
    </row>
    <row r="1034" spans="1:12" ht="14.25" customHeight="1">
      <c r="A1034" s="147"/>
      <c r="B1034" s="148"/>
      <c r="C1034" s="149"/>
      <c r="D1034" s="150"/>
      <c r="E1034" s="151"/>
      <c r="F1034" s="147"/>
      <c r="G1034" s="152"/>
      <c r="H1034" s="152"/>
      <c r="I1034" s="153"/>
      <c r="J1034" s="153"/>
      <c r="K1034" s="153"/>
      <c r="L1034" s="154"/>
    </row>
    <row r="1035" spans="1:12" ht="14.25" customHeight="1">
      <c r="A1035" s="158">
        <v>0</v>
      </c>
      <c r="B1035" s="162">
        <v>0</v>
      </c>
      <c r="C1035" s="155">
        <v>0</v>
      </c>
      <c r="D1035" s="156">
        <v>0</v>
      </c>
      <c r="E1035" s="157">
        <v>0</v>
      </c>
      <c r="F1035" s="158">
        <v>0</v>
      </c>
      <c r="G1035" s="159">
        <v>0</v>
      </c>
      <c r="H1035" s="159">
        <v>0</v>
      </c>
      <c r="I1035" s="160">
        <v>0</v>
      </c>
      <c r="J1035" s="160">
        <v>0</v>
      </c>
      <c r="K1035" s="160">
        <v>0</v>
      </c>
      <c r="L1035" s="161">
        <v>0</v>
      </c>
    </row>
    <row r="1036" spans="1:12" ht="14.25" customHeight="1">
      <c r="A1036" s="147"/>
      <c r="B1036" s="148"/>
      <c r="C1036" s="149"/>
      <c r="D1036" s="150"/>
      <c r="E1036" s="151"/>
      <c r="F1036" s="147"/>
      <c r="G1036" s="152"/>
      <c r="H1036" s="152"/>
      <c r="I1036" s="153"/>
      <c r="J1036" s="153"/>
      <c r="K1036" s="153"/>
      <c r="L1036" s="154"/>
    </row>
    <row r="1037" spans="1:12" ht="14.25" customHeight="1">
      <c r="A1037" s="158">
        <v>0</v>
      </c>
      <c r="B1037" s="162">
        <v>0</v>
      </c>
      <c r="C1037" s="155">
        <v>0</v>
      </c>
      <c r="D1037" s="156">
        <v>0</v>
      </c>
      <c r="E1037" s="157">
        <v>0</v>
      </c>
      <c r="F1037" s="158">
        <v>0</v>
      </c>
      <c r="G1037" s="159">
        <v>0</v>
      </c>
      <c r="H1037" s="159">
        <v>0</v>
      </c>
      <c r="I1037" s="160">
        <v>0</v>
      </c>
      <c r="J1037" s="160">
        <v>0</v>
      </c>
      <c r="K1037" s="160">
        <v>0</v>
      </c>
      <c r="L1037" s="161">
        <v>0</v>
      </c>
    </row>
    <row r="1038" spans="1:12" ht="14.25" customHeight="1">
      <c r="A1038" s="147"/>
      <c r="B1038" s="148"/>
      <c r="C1038" s="149"/>
      <c r="D1038" s="150"/>
      <c r="E1038" s="151"/>
      <c r="F1038" s="147"/>
      <c r="G1038" s="152"/>
      <c r="H1038" s="152"/>
      <c r="I1038" s="153"/>
      <c r="J1038" s="153"/>
      <c r="K1038" s="153"/>
      <c r="L1038" s="154"/>
    </row>
    <row r="1039" spans="1:12" ht="14.25" customHeight="1">
      <c r="A1039" s="158">
        <v>0</v>
      </c>
      <c r="B1039" s="162">
        <v>0</v>
      </c>
      <c r="C1039" s="155">
        <v>0</v>
      </c>
      <c r="D1039" s="156">
        <v>0</v>
      </c>
      <c r="E1039" s="157">
        <v>0</v>
      </c>
      <c r="F1039" s="158">
        <v>0</v>
      </c>
      <c r="G1039" s="159">
        <v>0</v>
      </c>
      <c r="H1039" s="159">
        <v>0</v>
      </c>
      <c r="I1039" s="160">
        <v>0</v>
      </c>
      <c r="J1039" s="160">
        <v>0</v>
      </c>
      <c r="K1039" s="160">
        <v>0</v>
      </c>
      <c r="L1039" s="161">
        <v>0</v>
      </c>
    </row>
    <row r="1040" spans="1:12" ht="14.25" customHeight="1">
      <c r="A1040" s="147"/>
      <c r="B1040" s="148"/>
      <c r="C1040" s="149"/>
      <c r="D1040" s="150"/>
      <c r="E1040" s="151"/>
      <c r="F1040" s="147"/>
      <c r="G1040" s="152"/>
      <c r="H1040" s="152"/>
      <c r="I1040" s="153"/>
      <c r="J1040" s="153"/>
      <c r="K1040" s="153"/>
      <c r="L1040" s="154"/>
    </row>
    <row r="1041" spans="1:12" ht="14.25" customHeight="1">
      <c r="A1041" s="158">
        <v>0</v>
      </c>
      <c r="B1041" s="162">
        <v>0</v>
      </c>
      <c r="C1041" s="155">
        <v>0</v>
      </c>
      <c r="D1041" s="156">
        <v>0</v>
      </c>
      <c r="E1041" s="157">
        <v>0</v>
      </c>
      <c r="F1041" s="158">
        <v>0</v>
      </c>
      <c r="G1041" s="159">
        <v>0</v>
      </c>
      <c r="H1041" s="159">
        <v>0</v>
      </c>
      <c r="I1041" s="160">
        <v>0</v>
      </c>
      <c r="J1041" s="160">
        <v>0</v>
      </c>
      <c r="K1041" s="160">
        <v>0</v>
      </c>
      <c r="L1041" s="161">
        <v>0</v>
      </c>
    </row>
    <row r="1042" spans="1:12" ht="14.25" customHeight="1">
      <c r="A1042" s="147"/>
      <c r="B1042" s="148"/>
      <c r="C1042" s="149"/>
      <c r="D1042" s="150"/>
      <c r="E1042" s="151"/>
      <c r="F1042" s="147"/>
      <c r="G1042" s="152"/>
      <c r="H1042" s="152"/>
      <c r="I1042" s="153"/>
      <c r="J1042" s="153"/>
      <c r="K1042" s="153"/>
      <c r="L1042" s="154"/>
    </row>
    <row r="1043" spans="1:12" ht="14.25" customHeight="1">
      <c r="A1043" s="158">
        <v>0</v>
      </c>
      <c r="B1043" s="162">
        <v>0</v>
      </c>
      <c r="C1043" s="155">
        <v>0</v>
      </c>
      <c r="D1043" s="156">
        <v>0</v>
      </c>
      <c r="E1043" s="157">
        <v>0</v>
      </c>
      <c r="F1043" s="158">
        <v>0</v>
      </c>
      <c r="G1043" s="159">
        <v>0</v>
      </c>
      <c r="H1043" s="159">
        <v>0</v>
      </c>
      <c r="I1043" s="160">
        <v>0</v>
      </c>
      <c r="J1043" s="160">
        <v>0</v>
      </c>
      <c r="K1043" s="160">
        <v>0</v>
      </c>
      <c r="L1043" s="161">
        <v>0</v>
      </c>
    </row>
    <row r="1044" spans="1:12" ht="14.25" customHeight="1">
      <c r="A1044" s="147"/>
      <c r="B1044" s="148"/>
      <c r="C1044" s="149"/>
      <c r="D1044" s="150"/>
      <c r="E1044" s="151"/>
      <c r="F1044" s="147"/>
      <c r="G1044" s="152"/>
      <c r="H1044" s="152"/>
      <c r="I1044" s="153"/>
      <c r="J1044" s="153"/>
      <c r="K1044" s="153"/>
      <c r="L1044" s="154"/>
    </row>
    <row r="1045" spans="1:12" ht="14.25" customHeight="1">
      <c r="A1045" s="158">
        <v>0</v>
      </c>
      <c r="B1045" s="162">
        <v>0</v>
      </c>
      <c r="C1045" s="155">
        <v>0</v>
      </c>
      <c r="D1045" s="156">
        <v>0</v>
      </c>
      <c r="E1045" s="157">
        <v>0</v>
      </c>
      <c r="F1045" s="158">
        <v>0</v>
      </c>
      <c r="G1045" s="159">
        <v>0</v>
      </c>
      <c r="H1045" s="159">
        <v>0</v>
      </c>
      <c r="I1045" s="160">
        <v>0</v>
      </c>
      <c r="J1045" s="160">
        <v>0</v>
      </c>
      <c r="K1045" s="160">
        <v>0</v>
      </c>
      <c r="L1045" s="161">
        <v>0</v>
      </c>
    </row>
    <row r="1046" spans="1:12" ht="14.25" customHeight="1">
      <c r="A1046" s="147"/>
      <c r="B1046" s="148"/>
      <c r="C1046" s="149"/>
      <c r="D1046" s="150"/>
      <c r="E1046" s="151"/>
      <c r="F1046" s="147"/>
      <c r="G1046" s="152"/>
      <c r="H1046" s="152"/>
      <c r="I1046" s="153"/>
      <c r="J1046" s="153"/>
      <c r="K1046" s="153"/>
      <c r="L1046" s="154"/>
    </row>
    <row r="1047" spans="1:12" ht="14.25" customHeight="1">
      <c r="A1047" s="158">
        <v>0</v>
      </c>
      <c r="B1047" s="162">
        <v>0</v>
      </c>
      <c r="C1047" s="155">
        <v>0</v>
      </c>
      <c r="D1047" s="156">
        <v>0</v>
      </c>
      <c r="E1047" s="157">
        <v>0</v>
      </c>
      <c r="F1047" s="158">
        <v>0</v>
      </c>
      <c r="G1047" s="159">
        <v>0</v>
      </c>
      <c r="H1047" s="159">
        <v>0</v>
      </c>
      <c r="I1047" s="160">
        <v>0</v>
      </c>
      <c r="J1047" s="160">
        <v>0</v>
      </c>
      <c r="K1047" s="160">
        <v>0</v>
      </c>
      <c r="L1047" s="161">
        <v>0</v>
      </c>
    </row>
    <row r="1048" spans="1:12" ht="14.25" customHeight="1">
      <c r="A1048" s="147"/>
      <c r="B1048" s="148"/>
      <c r="C1048" s="149"/>
      <c r="D1048" s="150"/>
      <c r="E1048" s="151"/>
      <c r="F1048" s="147"/>
      <c r="G1048" s="152"/>
      <c r="H1048" s="152"/>
      <c r="I1048" s="153"/>
      <c r="J1048" s="153"/>
      <c r="K1048" s="153"/>
      <c r="L1048" s="154"/>
    </row>
    <row r="1049" spans="1:12" ht="14.25" customHeight="1">
      <c r="A1049" s="158">
        <v>0</v>
      </c>
      <c r="B1049" s="162">
        <v>0</v>
      </c>
      <c r="C1049" s="155">
        <v>0</v>
      </c>
      <c r="D1049" s="156">
        <v>0</v>
      </c>
      <c r="E1049" s="157">
        <v>0</v>
      </c>
      <c r="F1049" s="158">
        <v>0</v>
      </c>
      <c r="G1049" s="159">
        <v>0</v>
      </c>
      <c r="H1049" s="159">
        <v>0</v>
      </c>
      <c r="I1049" s="160">
        <v>0</v>
      </c>
      <c r="J1049" s="160">
        <v>0</v>
      </c>
      <c r="K1049" s="160">
        <v>0</v>
      </c>
      <c r="L1049" s="161">
        <v>0</v>
      </c>
    </row>
    <row r="1050" spans="1:12" ht="14.25" customHeight="1">
      <c r="A1050" s="147"/>
      <c r="B1050" s="148"/>
      <c r="C1050" s="149"/>
      <c r="D1050" s="150"/>
      <c r="E1050" s="151"/>
      <c r="F1050" s="147"/>
      <c r="G1050" s="152"/>
      <c r="H1050" s="152"/>
      <c r="I1050" s="153"/>
      <c r="J1050" s="153"/>
      <c r="K1050" s="153"/>
      <c r="L1050" s="154"/>
    </row>
    <row r="1051" spans="1:12" ht="14.25" customHeight="1">
      <c r="A1051" s="158">
        <v>0</v>
      </c>
      <c r="B1051" s="162">
        <v>0</v>
      </c>
      <c r="C1051" s="155">
        <v>0</v>
      </c>
      <c r="D1051" s="156">
        <v>0</v>
      </c>
      <c r="E1051" s="157">
        <v>0</v>
      </c>
      <c r="F1051" s="158">
        <v>0</v>
      </c>
      <c r="G1051" s="159">
        <v>0</v>
      </c>
      <c r="H1051" s="159">
        <v>0</v>
      </c>
      <c r="I1051" s="160">
        <v>0</v>
      </c>
      <c r="J1051" s="160">
        <v>0</v>
      </c>
      <c r="K1051" s="160">
        <v>0</v>
      </c>
      <c r="L1051" s="161">
        <v>0</v>
      </c>
    </row>
    <row r="1052" spans="1:12" ht="14.25" customHeight="1">
      <c r="A1052" s="147"/>
      <c r="B1052" s="148"/>
      <c r="C1052" s="149"/>
      <c r="D1052" s="150"/>
      <c r="E1052" s="151"/>
      <c r="F1052" s="147"/>
      <c r="G1052" s="152"/>
      <c r="H1052" s="152"/>
      <c r="I1052" s="153"/>
      <c r="J1052" s="153"/>
      <c r="K1052" s="153"/>
      <c r="L1052" s="154"/>
    </row>
    <row r="1053" spans="1:12" ht="14.25" customHeight="1">
      <c r="A1053" s="158">
        <v>16</v>
      </c>
      <c r="B1053" s="162">
        <v>0</v>
      </c>
      <c r="C1053" s="155">
        <v>0</v>
      </c>
      <c r="D1053" s="156">
        <v>0</v>
      </c>
      <c r="E1053" s="157">
        <v>0</v>
      </c>
      <c r="F1053" s="158">
        <v>0</v>
      </c>
      <c r="G1053" s="159">
        <v>0</v>
      </c>
      <c r="H1053" s="159">
        <v>0</v>
      </c>
      <c r="I1053" s="160">
        <v>0</v>
      </c>
      <c r="J1053" s="160">
        <v>0</v>
      </c>
      <c r="K1053" s="160">
        <v>0</v>
      </c>
      <c r="L1053" s="161">
        <v>0</v>
      </c>
    </row>
    <row r="1054" spans="1:12" ht="14.25" customHeight="1">
      <c r="A1054" s="147"/>
      <c r="B1054" s="148"/>
      <c r="C1054" s="149"/>
      <c r="D1054" s="150"/>
      <c r="E1054" s="151"/>
      <c r="F1054" s="147"/>
      <c r="G1054" s="152"/>
      <c r="H1054" s="152"/>
      <c r="I1054" s="153"/>
      <c r="J1054" s="153"/>
      <c r="K1054" s="153"/>
      <c r="L1054" s="154"/>
    </row>
    <row r="1055" spans="1:12" ht="14.25" customHeight="1">
      <c r="A1055" s="158">
        <v>17</v>
      </c>
      <c r="B1055" s="162">
        <v>0</v>
      </c>
      <c r="C1055" s="155">
        <v>0</v>
      </c>
      <c r="D1055" s="156">
        <v>0</v>
      </c>
      <c r="E1055" s="157">
        <v>0</v>
      </c>
      <c r="F1055" s="158">
        <v>0</v>
      </c>
      <c r="G1055" s="159">
        <v>0</v>
      </c>
      <c r="H1055" s="159">
        <v>0</v>
      </c>
      <c r="I1055" s="160">
        <v>0</v>
      </c>
      <c r="J1055" s="160">
        <v>0</v>
      </c>
      <c r="K1055" s="160">
        <v>0</v>
      </c>
      <c r="L1055" s="161">
        <v>0</v>
      </c>
    </row>
    <row r="1056" spans="1:12" ht="14.25" customHeight="1">
      <c r="A1056" s="147"/>
      <c r="B1056" s="148"/>
      <c r="C1056" s="149"/>
      <c r="D1056" s="150"/>
      <c r="E1056" s="151"/>
      <c r="F1056" s="147"/>
      <c r="G1056" s="152"/>
      <c r="H1056" s="152"/>
      <c r="I1056" s="153"/>
      <c r="J1056" s="153"/>
      <c r="K1056" s="153"/>
      <c r="L1056" s="154"/>
    </row>
    <row r="1057" spans="1:12" ht="14.25" customHeight="1">
      <c r="A1057" s="158">
        <v>1</v>
      </c>
      <c r="B1057" s="162">
        <v>0</v>
      </c>
      <c r="C1057" s="155">
        <v>0</v>
      </c>
      <c r="D1057" s="156">
        <v>0</v>
      </c>
      <c r="E1057" s="157">
        <v>0</v>
      </c>
      <c r="F1057" s="158">
        <v>0</v>
      </c>
      <c r="G1057" s="159">
        <v>0</v>
      </c>
      <c r="H1057" s="159">
        <v>0</v>
      </c>
      <c r="I1057" s="160">
        <v>0</v>
      </c>
      <c r="J1057" s="160">
        <v>0</v>
      </c>
      <c r="K1057" s="160">
        <v>0</v>
      </c>
      <c r="L1057" s="161">
        <v>0</v>
      </c>
    </row>
    <row r="1058" spans="1:12" ht="14.25" customHeight="1">
      <c r="A1058" s="147"/>
      <c r="B1058" s="148"/>
      <c r="C1058" s="149"/>
      <c r="D1058" s="150"/>
      <c r="E1058" s="151"/>
      <c r="F1058" s="147"/>
      <c r="G1058" s="152"/>
      <c r="H1058" s="152"/>
      <c r="I1058" s="153"/>
      <c r="J1058" s="153"/>
      <c r="K1058" s="153"/>
      <c r="L1058" s="154"/>
    </row>
    <row r="1059" spans="1:12" ht="14.25" customHeight="1">
      <c r="A1059" s="158">
        <v>0</v>
      </c>
      <c r="B1059" s="162">
        <v>0</v>
      </c>
      <c r="C1059" s="155">
        <v>0</v>
      </c>
      <c r="D1059" s="156">
        <v>0</v>
      </c>
      <c r="E1059" s="157">
        <v>0</v>
      </c>
      <c r="F1059" s="158">
        <v>0</v>
      </c>
      <c r="G1059" s="159">
        <v>0</v>
      </c>
      <c r="H1059" s="159">
        <v>0</v>
      </c>
      <c r="I1059" s="160">
        <v>0</v>
      </c>
      <c r="J1059" s="160">
        <v>0</v>
      </c>
      <c r="K1059" s="160">
        <v>0</v>
      </c>
      <c r="L1059" s="161">
        <v>0</v>
      </c>
    </row>
    <row r="1060" spans="1:12" ht="14.25" customHeight="1">
      <c r="A1060" s="147"/>
      <c r="B1060" s="148"/>
      <c r="C1060" s="149"/>
      <c r="D1060" s="150"/>
      <c r="E1060" s="151"/>
      <c r="F1060" s="147"/>
      <c r="G1060" s="152"/>
      <c r="H1060" s="152"/>
      <c r="I1060" s="153"/>
      <c r="J1060" s="153"/>
      <c r="K1060" s="153"/>
      <c r="L1060" s="154"/>
    </row>
    <row r="1061" spans="1:12" ht="14.25" customHeight="1">
      <c r="A1061" s="158">
        <v>0</v>
      </c>
      <c r="B1061" s="162">
        <v>0</v>
      </c>
      <c r="C1061" s="155">
        <v>0</v>
      </c>
      <c r="D1061" s="156">
        <v>0</v>
      </c>
      <c r="E1061" s="157">
        <v>0</v>
      </c>
      <c r="F1061" s="158">
        <v>0</v>
      </c>
      <c r="G1061" s="159">
        <v>0</v>
      </c>
      <c r="H1061" s="159">
        <v>0</v>
      </c>
      <c r="I1061" s="160">
        <v>0</v>
      </c>
      <c r="J1061" s="160">
        <v>0</v>
      </c>
      <c r="K1061" s="160">
        <v>0</v>
      </c>
      <c r="L1061" s="161">
        <v>0</v>
      </c>
    </row>
    <row r="1062" spans="1:12" ht="14.25" customHeight="1">
      <c r="A1062" s="147"/>
      <c r="B1062" s="148"/>
      <c r="C1062" s="149"/>
      <c r="D1062" s="150"/>
      <c r="E1062" s="151"/>
      <c r="F1062" s="147"/>
      <c r="G1062" s="152"/>
      <c r="H1062" s="152"/>
      <c r="I1062" s="153"/>
      <c r="J1062" s="153"/>
      <c r="K1062" s="153"/>
      <c r="L1062" s="154"/>
    </row>
    <row r="1063" spans="1:12" ht="14.25" customHeight="1">
      <c r="A1063" s="158">
        <v>0</v>
      </c>
      <c r="B1063" s="162">
        <v>0</v>
      </c>
      <c r="C1063" s="155">
        <v>0</v>
      </c>
      <c r="D1063" s="156">
        <v>0</v>
      </c>
      <c r="E1063" s="157">
        <v>0</v>
      </c>
      <c r="F1063" s="158">
        <v>0</v>
      </c>
      <c r="G1063" s="159">
        <v>0</v>
      </c>
      <c r="H1063" s="159">
        <v>0</v>
      </c>
      <c r="I1063" s="160">
        <v>0</v>
      </c>
      <c r="J1063" s="160">
        <v>0</v>
      </c>
      <c r="K1063" s="160">
        <v>0</v>
      </c>
      <c r="L1063" s="161">
        <v>0</v>
      </c>
    </row>
    <row r="1064" spans="1:12" ht="14.25" customHeight="1">
      <c r="A1064" s="147"/>
      <c r="B1064" s="148"/>
      <c r="C1064" s="149"/>
      <c r="D1064" s="150"/>
      <c r="E1064" s="151"/>
      <c r="F1064" s="147"/>
      <c r="G1064" s="152"/>
      <c r="H1064" s="152"/>
      <c r="I1064" s="153"/>
      <c r="J1064" s="153"/>
      <c r="K1064" s="153"/>
      <c r="L1064" s="154"/>
    </row>
    <row r="1065" spans="1:12" ht="14.25" customHeight="1">
      <c r="A1065" s="158">
        <v>0</v>
      </c>
      <c r="B1065" s="162">
        <v>0</v>
      </c>
      <c r="C1065" s="155">
        <v>0</v>
      </c>
      <c r="D1065" s="156">
        <v>0</v>
      </c>
      <c r="E1065" s="157">
        <v>0</v>
      </c>
      <c r="F1065" s="158">
        <v>0</v>
      </c>
      <c r="G1065" s="159">
        <v>0</v>
      </c>
      <c r="H1065" s="159">
        <v>0</v>
      </c>
      <c r="I1065" s="160">
        <v>0</v>
      </c>
      <c r="J1065" s="160">
        <v>0</v>
      </c>
      <c r="K1065" s="160">
        <v>0</v>
      </c>
      <c r="L1065" s="161">
        <v>0</v>
      </c>
    </row>
    <row r="1066" spans="1:12" ht="14.25" customHeight="1">
      <c r="A1066" s="147"/>
      <c r="B1066" s="148"/>
      <c r="C1066" s="149"/>
      <c r="D1066" s="150"/>
      <c r="E1066" s="151"/>
      <c r="F1066" s="147"/>
      <c r="G1066" s="152"/>
      <c r="H1066" s="152"/>
      <c r="I1066" s="153"/>
      <c r="J1066" s="153"/>
      <c r="K1066" s="153"/>
      <c r="L1066" s="154"/>
    </row>
    <row r="1067" spans="1:12" ht="14.25" customHeight="1">
      <c r="A1067" s="158">
        <v>0</v>
      </c>
      <c r="B1067" s="162">
        <v>0</v>
      </c>
      <c r="C1067" s="155">
        <v>0</v>
      </c>
      <c r="D1067" s="156">
        <v>0</v>
      </c>
      <c r="E1067" s="157">
        <v>0</v>
      </c>
      <c r="F1067" s="158">
        <v>0</v>
      </c>
      <c r="G1067" s="159">
        <v>0</v>
      </c>
      <c r="H1067" s="159">
        <v>0</v>
      </c>
      <c r="I1067" s="160">
        <v>0</v>
      </c>
      <c r="J1067" s="160">
        <v>0</v>
      </c>
      <c r="K1067" s="160">
        <v>0</v>
      </c>
      <c r="L1067" s="161">
        <v>0</v>
      </c>
    </row>
    <row r="1068" spans="1:12" ht="14.25" customHeight="1">
      <c r="A1068" s="147"/>
      <c r="B1068" s="148"/>
      <c r="C1068" s="149"/>
      <c r="D1068" s="150"/>
      <c r="E1068" s="151"/>
      <c r="F1068" s="147"/>
      <c r="G1068" s="152"/>
      <c r="H1068" s="152"/>
      <c r="I1068" s="153"/>
      <c r="J1068" s="153"/>
      <c r="K1068" s="153"/>
      <c r="L1068" s="154"/>
    </row>
    <row r="1069" spans="1:12" ht="14.25" customHeight="1">
      <c r="A1069" s="158">
        <v>0</v>
      </c>
      <c r="B1069" s="162">
        <v>0</v>
      </c>
      <c r="C1069" s="155">
        <v>0</v>
      </c>
      <c r="D1069" s="156">
        <v>0</v>
      </c>
      <c r="E1069" s="157">
        <v>0</v>
      </c>
      <c r="F1069" s="158">
        <v>0</v>
      </c>
      <c r="G1069" s="159">
        <v>0</v>
      </c>
      <c r="H1069" s="159">
        <v>0</v>
      </c>
      <c r="I1069" s="160">
        <v>0</v>
      </c>
      <c r="J1069" s="160">
        <v>0</v>
      </c>
      <c r="K1069" s="160">
        <v>0</v>
      </c>
      <c r="L1069" s="161">
        <v>0</v>
      </c>
    </row>
    <row r="1070" spans="1:12" ht="14.25" customHeight="1">
      <c r="A1070" s="147"/>
      <c r="B1070" s="148"/>
      <c r="C1070" s="149"/>
      <c r="D1070" s="150"/>
      <c r="E1070" s="151"/>
      <c r="F1070" s="147"/>
      <c r="G1070" s="152"/>
      <c r="H1070" s="152"/>
      <c r="I1070" s="153"/>
      <c r="J1070" s="153"/>
      <c r="K1070" s="153"/>
      <c r="L1070" s="154"/>
    </row>
    <row r="1071" spans="1:12" ht="14.25" customHeight="1">
      <c r="A1071" s="158">
        <v>0</v>
      </c>
      <c r="B1071" s="162">
        <v>0</v>
      </c>
      <c r="C1071" s="155">
        <v>0</v>
      </c>
      <c r="D1071" s="156">
        <v>0</v>
      </c>
      <c r="E1071" s="157">
        <v>0</v>
      </c>
      <c r="F1071" s="158">
        <v>0</v>
      </c>
      <c r="G1071" s="159">
        <v>0</v>
      </c>
      <c r="H1071" s="159">
        <v>0</v>
      </c>
      <c r="I1071" s="160">
        <v>0</v>
      </c>
      <c r="J1071" s="160">
        <v>0</v>
      </c>
      <c r="K1071" s="160">
        <v>0</v>
      </c>
      <c r="L1071" s="161">
        <v>0</v>
      </c>
    </row>
    <row r="1072" spans="1:12" ht="14.25" customHeight="1">
      <c r="A1072" s="147"/>
      <c r="B1072" s="148"/>
      <c r="C1072" s="149"/>
      <c r="D1072" s="150"/>
      <c r="E1072" s="151"/>
      <c r="F1072" s="147"/>
      <c r="G1072" s="152"/>
      <c r="H1072" s="152"/>
      <c r="I1072" s="153"/>
      <c r="J1072" s="153"/>
      <c r="K1072" s="153"/>
      <c r="L1072" s="154"/>
    </row>
    <row r="1073" spans="1:12" ht="14.25" customHeight="1">
      <c r="A1073" s="158">
        <v>0</v>
      </c>
      <c r="B1073" s="162">
        <v>0</v>
      </c>
      <c r="C1073" s="155">
        <v>0</v>
      </c>
      <c r="D1073" s="156">
        <v>0</v>
      </c>
      <c r="E1073" s="157">
        <v>0</v>
      </c>
      <c r="F1073" s="158">
        <v>0</v>
      </c>
      <c r="G1073" s="159">
        <v>0</v>
      </c>
      <c r="H1073" s="159">
        <v>0</v>
      </c>
      <c r="I1073" s="160">
        <v>0</v>
      </c>
      <c r="J1073" s="160">
        <v>0</v>
      </c>
      <c r="K1073" s="160">
        <v>0</v>
      </c>
      <c r="L1073" s="161">
        <v>0</v>
      </c>
    </row>
    <row r="1074" spans="1:12" ht="14.25" customHeight="1">
      <c r="A1074" s="147"/>
      <c r="B1074" s="148"/>
      <c r="C1074" s="149"/>
      <c r="D1074" s="150"/>
      <c r="E1074" s="151"/>
      <c r="F1074" s="147"/>
      <c r="G1074" s="152"/>
      <c r="H1074" s="152"/>
      <c r="I1074" s="153"/>
      <c r="J1074" s="153"/>
      <c r="K1074" s="153"/>
      <c r="L1074" s="154"/>
    </row>
    <row r="1075" spans="1:12" ht="14.25" customHeight="1">
      <c r="A1075" s="158">
        <v>0</v>
      </c>
      <c r="B1075" s="162">
        <v>0</v>
      </c>
      <c r="C1075" s="155">
        <v>0</v>
      </c>
      <c r="D1075" s="156">
        <v>0</v>
      </c>
      <c r="E1075" s="157">
        <v>0</v>
      </c>
      <c r="F1075" s="158">
        <v>0</v>
      </c>
      <c r="G1075" s="159">
        <v>0</v>
      </c>
      <c r="H1075" s="159">
        <v>0</v>
      </c>
      <c r="I1075" s="160">
        <v>0</v>
      </c>
      <c r="J1075" s="160">
        <v>0</v>
      </c>
      <c r="K1075" s="160">
        <v>0</v>
      </c>
      <c r="L1075" s="161">
        <v>0</v>
      </c>
    </row>
    <row r="1076" spans="1:12" ht="14.25" customHeight="1">
      <c r="A1076" s="147"/>
      <c r="B1076" s="148"/>
      <c r="C1076" s="149"/>
      <c r="D1076" s="150"/>
      <c r="E1076" s="151"/>
      <c r="F1076" s="147"/>
      <c r="G1076" s="152"/>
      <c r="H1076" s="152"/>
      <c r="I1076" s="153"/>
      <c r="J1076" s="153"/>
      <c r="K1076" s="153"/>
      <c r="L1076" s="154"/>
    </row>
    <row r="1077" spans="1:12" ht="14.25" customHeight="1">
      <c r="A1077" s="158">
        <v>0</v>
      </c>
      <c r="B1077" s="162">
        <v>0</v>
      </c>
      <c r="C1077" s="155">
        <v>0</v>
      </c>
      <c r="D1077" s="156">
        <v>0</v>
      </c>
      <c r="E1077" s="157">
        <v>0</v>
      </c>
      <c r="F1077" s="158">
        <v>0</v>
      </c>
      <c r="G1077" s="159">
        <v>0</v>
      </c>
      <c r="H1077" s="159">
        <v>0</v>
      </c>
      <c r="I1077" s="160">
        <v>0</v>
      </c>
      <c r="J1077" s="160">
        <v>0</v>
      </c>
      <c r="K1077" s="160">
        <v>0</v>
      </c>
      <c r="L1077" s="161">
        <v>0</v>
      </c>
    </row>
    <row r="1078" spans="1:12" ht="14.25" customHeight="1">
      <c r="A1078" s="147"/>
      <c r="B1078" s="148"/>
      <c r="C1078" s="149"/>
      <c r="D1078" s="150"/>
      <c r="E1078" s="151"/>
      <c r="F1078" s="147"/>
      <c r="G1078" s="152"/>
      <c r="H1078" s="152"/>
      <c r="I1078" s="153"/>
      <c r="J1078" s="153"/>
      <c r="K1078" s="153"/>
      <c r="L1078" s="154"/>
    </row>
    <row r="1079" spans="1:12" ht="14.25" customHeight="1">
      <c r="A1079" s="158">
        <v>0</v>
      </c>
      <c r="B1079" s="162">
        <v>0</v>
      </c>
      <c r="C1079" s="155">
        <v>0</v>
      </c>
      <c r="D1079" s="156">
        <v>0</v>
      </c>
      <c r="E1079" s="157">
        <v>0</v>
      </c>
      <c r="F1079" s="158">
        <v>0</v>
      </c>
      <c r="G1079" s="159">
        <v>0</v>
      </c>
      <c r="H1079" s="159">
        <v>0</v>
      </c>
      <c r="I1079" s="160">
        <v>0</v>
      </c>
      <c r="J1079" s="160">
        <v>0</v>
      </c>
      <c r="K1079" s="160">
        <v>0</v>
      </c>
      <c r="L1079" s="161">
        <v>0</v>
      </c>
    </row>
    <row r="1080" spans="1:12" ht="14.25" customHeight="1">
      <c r="A1080" s="147"/>
      <c r="B1080" s="148"/>
      <c r="C1080" s="149"/>
      <c r="D1080" s="150"/>
      <c r="E1080" s="151"/>
      <c r="F1080" s="147"/>
      <c r="G1080" s="152"/>
      <c r="H1080" s="152"/>
      <c r="I1080" s="153"/>
      <c r="J1080" s="153"/>
      <c r="K1080" s="153"/>
      <c r="L1080" s="154"/>
    </row>
    <row r="1081" spans="1:12" ht="14.25" customHeight="1">
      <c r="A1081" s="158">
        <v>0</v>
      </c>
      <c r="B1081" s="162">
        <v>0</v>
      </c>
      <c r="C1081" s="155">
        <v>0</v>
      </c>
      <c r="D1081" s="156">
        <v>0</v>
      </c>
      <c r="E1081" s="157">
        <v>0</v>
      </c>
      <c r="F1081" s="158">
        <v>0</v>
      </c>
      <c r="G1081" s="159">
        <v>0</v>
      </c>
      <c r="H1081" s="159">
        <v>0</v>
      </c>
      <c r="I1081" s="160">
        <v>0</v>
      </c>
      <c r="J1081" s="160">
        <v>0</v>
      </c>
      <c r="K1081" s="160">
        <v>0</v>
      </c>
      <c r="L1081" s="161">
        <v>0</v>
      </c>
    </row>
    <row r="1082" spans="1:12" ht="14.25" customHeight="1">
      <c r="A1082" s="147"/>
      <c r="B1082" s="148"/>
      <c r="C1082" s="149"/>
      <c r="D1082" s="150"/>
      <c r="E1082" s="151"/>
      <c r="F1082" s="147"/>
      <c r="G1082" s="152"/>
      <c r="H1082" s="152"/>
      <c r="I1082" s="153"/>
      <c r="J1082" s="153"/>
      <c r="K1082" s="153"/>
      <c r="L1082" s="154"/>
    </row>
    <row r="1083" spans="1:12" ht="14.25" customHeight="1">
      <c r="A1083" s="158">
        <v>0</v>
      </c>
      <c r="B1083" s="162">
        <v>0</v>
      </c>
      <c r="C1083" s="155">
        <v>0</v>
      </c>
      <c r="D1083" s="156">
        <v>0</v>
      </c>
      <c r="E1083" s="157">
        <v>0</v>
      </c>
      <c r="F1083" s="158">
        <v>0</v>
      </c>
      <c r="G1083" s="159">
        <v>0</v>
      </c>
      <c r="H1083" s="159">
        <v>0</v>
      </c>
      <c r="I1083" s="160">
        <v>0</v>
      </c>
      <c r="J1083" s="160">
        <v>0</v>
      </c>
      <c r="K1083" s="160">
        <v>0</v>
      </c>
      <c r="L1083" s="161">
        <v>0</v>
      </c>
    </row>
    <row r="1084" spans="1:12" ht="14.25" customHeight="1">
      <c r="A1084" s="147"/>
      <c r="B1084" s="148"/>
      <c r="C1084" s="149"/>
      <c r="D1084" s="150"/>
      <c r="E1084" s="151"/>
      <c r="F1084" s="147"/>
      <c r="G1084" s="152"/>
      <c r="H1084" s="152"/>
      <c r="I1084" s="153"/>
      <c r="J1084" s="153"/>
      <c r="K1084" s="153"/>
      <c r="L1084" s="154"/>
    </row>
    <row r="1085" spans="1:12" ht="14.25" customHeight="1">
      <c r="A1085" s="158">
        <v>0</v>
      </c>
      <c r="B1085" s="162">
        <v>0</v>
      </c>
      <c r="C1085" s="155">
        <v>0</v>
      </c>
      <c r="D1085" s="156">
        <v>0</v>
      </c>
      <c r="E1085" s="157">
        <v>0</v>
      </c>
      <c r="F1085" s="158">
        <v>0</v>
      </c>
      <c r="G1085" s="159">
        <v>0</v>
      </c>
      <c r="H1085" s="159">
        <v>0</v>
      </c>
      <c r="I1085" s="160">
        <v>0</v>
      </c>
      <c r="J1085" s="160">
        <v>0</v>
      </c>
      <c r="K1085" s="160">
        <v>0</v>
      </c>
      <c r="L1085" s="161">
        <v>0</v>
      </c>
    </row>
    <row r="1086" spans="1:12" ht="14.25" customHeight="1">
      <c r="A1086" s="147"/>
      <c r="B1086" s="148"/>
      <c r="C1086" s="149"/>
      <c r="D1086" s="150"/>
      <c r="E1086" s="151"/>
      <c r="F1086" s="147"/>
      <c r="G1086" s="152"/>
      <c r="H1086" s="152"/>
      <c r="I1086" s="153"/>
      <c r="J1086" s="153"/>
      <c r="K1086" s="153"/>
      <c r="L1086" s="154"/>
    </row>
    <row r="1087" spans="1:12" ht="14.25" customHeight="1">
      <c r="A1087" s="158">
        <v>16</v>
      </c>
      <c r="B1087" s="162">
        <v>0</v>
      </c>
      <c r="C1087" s="155">
        <v>0</v>
      </c>
      <c r="D1087" s="156">
        <v>0</v>
      </c>
      <c r="E1087" s="157">
        <v>0</v>
      </c>
      <c r="F1087" s="158">
        <v>0</v>
      </c>
      <c r="G1087" s="159">
        <v>0</v>
      </c>
      <c r="H1087" s="159">
        <v>0</v>
      </c>
      <c r="I1087" s="160">
        <v>0</v>
      </c>
      <c r="J1087" s="160">
        <v>0</v>
      </c>
      <c r="K1087" s="160">
        <v>0</v>
      </c>
      <c r="L1087" s="161">
        <v>0</v>
      </c>
    </row>
    <row r="1088" spans="1:12" ht="14.25" customHeight="1">
      <c r="A1088" s="147"/>
      <c r="B1088" s="148"/>
      <c r="C1088" s="149"/>
      <c r="D1088" s="150"/>
      <c r="E1088" s="151"/>
      <c r="F1088" s="147"/>
      <c r="G1088" s="152"/>
      <c r="H1088" s="152"/>
      <c r="I1088" s="153"/>
      <c r="J1088" s="153"/>
      <c r="K1088" s="153"/>
      <c r="L1088" s="154"/>
    </row>
    <row r="1089" spans="1:12" ht="14.25" customHeight="1">
      <c r="A1089" s="158">
        <v>17</v>
      </c>
      <c r="B1089" s="162">
        <v>0</v>
      </c>
      <c r="C1089" s="155">
        <v>0</v>
      </c>
      <c r="D1089" s="156">
        <v>0</v>
      </c>
      <c r="E1089" s="157">
        <v>0</v>
      </c>
      <c r="F1089" s="158">
        <v>0</v>
      </c>
      <c r="G1089" s="159">
        <v>0</v>
      </c>
      <c r="H1089" s="159">
        <v>0</v>
      </c>
      <c r="I1089" s="160">
        <v>0</v>
      </c>
      <c r="J1089" s="160">
        <v>0</v>
      </c>
      <c r="K1089" s="160">
        <v>0</v>
      </c>
      <c r="L1089" s="161">
        <v>0</v>
      </c>
    </row>
  </sheetData>
  <phoneticPr fontId="5"/>
  <printOptions horizontalCentered="1" verticalCentered="1" gridLinesSet="0"/>
  <pageMargins left="0.47244094488188981" right="0.47244094488188981" top="0.82677165354330717" bottom="0.39370078740157483" header="0.98425196850393704" footer="0.19685039370078741"/>
  <pageSetup paperSize="9" orientation="landscape" r:id="rId1"/>
  <headerFooter alignWithMargins="0">
    <oddFooter>&amp;R№&amp;P</oddFooter>
  </headerFooter>
  <rowBreaks count="31" manualBreakCount="31">
    <brk id="35" max="11" man="1"/>
    <brk id="69" max="11" man="1"/>
    <brk id="103" max="11" man="1"/>
    <brk id="137" max="11" man="1"/>
    <brk id="171" max="11" man="1"/>
    <brk id="205" max="11" man="1"/>
    <brk id="239" max="11" man="1"/>
    <brk id="273" max="11" man="1"/>
    <brk id="307" max="11" man="1"/>
    <brk id="341" max="11" man="1"/>
    <brk id="375" max="11" man="1"/>
    <brk id="409" max="11" man="1"/>
    <brk id="443" max="11" man="1"/>
    <brk id="477" max="11" man="1"/>
    <brk id="511" max="11" man="1"/>
    <brk id="545" max="8" man="1"/>
    <brk id="579" max="8" man="1"/>
    <brk id="613" max="8" man="1"/>
    <brk id="647" max="8" man="1"/>
    <brk id="681" max="8" man="1"/>
    <brk id="715" max="8" man="1"/>
    <brk id="749" max="8" man="1"/>
    <brk id="783" max="8" man="1"/>
    <brk id="817" max="8" man="1"/>
    <brk id="851" max="8" man="1"/>
    <brk id="885" max="8" man="1"/>
    <brk id="919" max="8" man="1"/>
    <brk id="953" max="8" man="1"/>
    <brk id="987" max="8" man="1"/>
    <brk id="1021" max="8" man="1"/>
    <brk id="105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2"/>
  <sheetViews>
    <sheetView showZeros="0" view="pageBreakPreview" zoomScale="85" zoomScaleNormal="100" zoomScaleSheetLayoutView="85" workbookViewId="0">
      <selection activeCell="O34" sqref="O34"/>
    </sheetView>
  </sheetViews>
  <sheetFormatPr defaultRowHeight="29.1" customHeight="1"/>
  <cols>
    <col min="1" max="1" width="6.25" style="132" customWidth="1"/>
    <col min="2" max="2" width="25.25" style="130" customWidth="1"/>
    <col min="3" max="3" width="28.125" style="130" customWidth="1"/>
    <col min="4" max="4" width="15.125" style="133" customWidth="1"/>
    <col min="5" max="5" width="6" style="132" customWidth="1"/>
    <col min="6" max="6" width="15.875" style="134" customWidth="1"/>
    <col min="7" max="7" width="20" style="135" customWidth="1"/>
    <col min="8" max="8" width="23.75" style="136" customWidth="1"/>
    <col min="9" max="11" width="8.875" style="111"/>
    <col min="12" max="12" width="10.875" style="111" bestFit="1" customWidth="1"/>
    <col min="13" max="219" width="8.875" style="111"/>
    <col min="220" max="220" width="4.75" style="111" customWidth="1"/>
    <col min="221" max="221" width="6.875" style="111" customWidth="1"/>
    <col min="222" max="222" width="25.25" style="111" customWidth="1"/>
    <col min="223" max="223" width="7.875" style="111" customWidth="1"/>
    <col min="224" max="224" width="23.875" style="111" customWidth="1"/>
    <col min="225" max="225" width="10.125" style="111" customWidth="1"/>
    <col min="226" max="226" width="6" style="111" customWidth="1"/>
    <col min="227" max="227" width="15.625" style="111" customWidth="1"/>
    <col min="228" max="228" width="20" style="111" customWidth="1"/>
    <col min="229" max="229" width="20.375" style="111" customWidth="1"/>
    <col min="230" max="255" width="8.875" style="111"/>
    <col min="256" max="256" width="6.875" style="111" customWidth="1"/>
    <col min="257" max="257" width="25.25" style="111" customWidth="1"/>
    <col min="258" max="258" width="7.875" style="111" customWidth="1"/>
    <col min="259" max="259" width="23.875" style="111" customWidth="1"/>
    <col min="260" max="260" width="10.125" style="111" customWidth="1"/>
    <col min="261" max="261" width="6" style="111" customWidth="1"/>
    <col min="262" max="262" width="15.625" style="111" customWidth="1"/>
    <col min="263" max="263" width="20" style="111" customWidth="1"/>
    <col min="264" max="264" width="20.375" style="111" customWidth="1"/>
    <col min="265" max="475" width="8.875" style="111"/>
    <col min="476" max="476" width="4.75" style="111" customWidth="1"/>
    <col min="477" max="477" width="6.875" style="111" customWidth="1"/>
    <col min="478" max="478" width="25.25" style="111" customWidth="1"/>
    <col min="479" max="479" width="7.875" style="111" customWidth="1"/>
    <col min="480" max="480" width="23.875" style="111" customWidth="1"/>
    <col min="481" max="481" width="10.125" style="111" customWidth="1"/>
    <col min="482" max="482" width="6" style="111" customWidth="1"/>
    <col min="483" max="483" width="15.625" style="111" customWidth="1"/>
    <col min="484" max="484" width="20" style="111" customWidth="1"/>
    <col min="485" max="485" width="20.375" style="111" customWidth="1"/>
    <col min="486" max="511" width="8.875" style="111"/>
    <col min="512" max="512" width="6.875" style="111" customWidth="1"/>
    <col min="513" max="513" width="25.25" style="111" customWidth="1"/>
    <col min="514" max="514" width="7.875" style="111" customWidth="1"/>
    <col min="515" max="515" width="23.875" style="111" customWidth="1"/>
    <col min="516" max="516" width="10.125" style="111" customWidth="1"/>
    <col min="517" max="517" width="6" style="111" customWidth="1"/>
    <col min="518" max="518" width="15.625" style="111" customWidth="1"/>
    <col min="519" max="519" width="20" style="111" customWidth="1"/>
    <col min="520" max="520" width="20.375" style="111" customWidth="1"/>
    <col min="521" max="731" width="8.875" style="111"/>
    <col min="732" max="732" width="4.75" style="111" customWidth="1"/>
    <col min="733" max="733" width="6.875" style="111" customWidth="1"/>
    <col min="734" max="734" width="25.25" style="111" customWidth="1"/>
    <col min="735" max="735" width="7.875" style="111" customWidth="1"/>
    <col min="736" max="736" width="23.875" style="111" customWidth="1"/>
    <col min="737" max="737" width="10.125" style="111" customWidth="1"/>
    <col min="738" max="738" width="6" style="111" customWidth="1"/>
    <col min="739" max="739" width="15.625" style="111" customWidth="1"/>
    <col min="740" max="740" width="20" style="111" customWidth="1"/>
    <col min="741" max="741" width="20.375" style="111" customWidth="1"/>
    <col min="742" max="767" width="8.875" style="111"/>
    <col min="768" max="768" width="6.875" style="111" customWidth="1"/>
    <col min="769" max="769" width="25.25" style="111" customWidth="1"/>
    <col min="770" max="770" width="7.875" style="111" customWidth="1"/>
    <col min="771" max="771" width="23.875" style="111" customWidth="1"/>
    <col min="772" max="772" width="10.125" style="111" customWidth="1"/>
    <col min="773" max="773" width="6" style="111" customWidth="1"/>
    <col min="774" max="774" width="15.625" style="111" customWidth="1"/>
    <col min="775" max="775" width="20" style="111" customWidth="1"/>
    <col min="776" max="776" width="20.375" style="111" customWidth="1"/>
    <col min="777" max="987" width="8.875" style="111"/>
    <col min="988" max="988" width="4.75" style="111" customWidth="1"/>
    <col min="989" max="989" width="6.875" style="111" customWidth="1"/>
    <col min="990" max="990" width="25.25" style="111" customWidth="1"/>
    <col min="991" max="991" width="7.875" style="111" customWidth="1"/>
    <col min="992" max="992" width="23.875" style="111" customWidth="1"/>
    <col min="993" max="993" width="10.125" style="111" customWidth="1"/>
    <col min="994" max="994" width="6" style="111" customWidth="1"/>
    <col min="995" max="995" width="15.625" style="111" customWidth="1"/>
    <col min="996" max="996" width="20" style="111" customWidth="1"/>
    <col min="997" max="997" width="20.375" style="111" customWidth="1"/>
    <col min="998" max="1023" width="8.875" style="111"/>
    <col min="1024" max="1024" width="6.875" style="111" customWidth="1"/>
    <col min="1025" max="1025" width="25.25" style="111" customWidth="1"/>
    <col min="1026" max="1026" width="7.875" style="111" customWidth="1"/>
    <col min="1027" max="1027" width="23.875" style="111" customWidth="1"/>
    <col min="1028" max="1028" width="10.125" style="111" customWidth="1"/>
    <col min="1029" max="1029" width="6" style="111" customWidth="1"/>
    <col min="1030" max="1030" width="15.625" style="111" customWidth="1"/>
    <col min="1031" max="1031" width="20" style="111" customWidth="1"/>
    <col min="1032" max="1032" width="20.375" style="111" customWidth="1"/>
    <col min="1033" max="1243" width="8.875" style="111"/>
    <col min="1244" max="1244" width="4.75" style="111" customWidth="1"/>
    <col min="1245" max="1245" width="6.875" style="111" customWidth="1"/>
    <col min="1246" max="1246" width="25.25" style="111" customWidth="1"/>
    <col min="1247" max="1247" width="7.875" style="111" customWidth="1"/>
    <col min="1248" max="1248" width="23.875" style="111" customWidth="1"/>
    <col min="1249" max="1249" width="10.125" style="111" customWidth="1"/>
    <col min="1250" max="1250" width="6" style="111" customWidth="1"/>
    <col min="1251" max="1251" width="15.625" style="111" customWidth="1"/>
    <col min="1252" max="1252" width="20" style="111" customWidth="1"/>
    <col min="1253" max="1253" width="20.375" style="111" customWidth="1"/>
    <col min="1254" max="1279" width="8.875" style="111"/>
    <col min="1280" max="1280" width="6.875" style="111" customWidth="1"/>
    <col min="1281" max="1281" width="25.25" style="111" customWidth="1"/>
    <col min="1282" max="1282" width="7.875" style="111" customWidth="1"/>
    <col min="1283" max="1283" width="23.875" style="111" customWidth="1"/>
    <col min="1284" max="1284" width="10.125" style="111" customWidth="1"/>
    <col min="1285" max="1285" width="6" style="111" customWidth="1"/>
    <col min="1286" max="1286" width="15.625" style="111" customWidth="1"/>
    <col min="1287" max="1287" width="20" style="111" customWidth="1"/>
    <col min="1288" max="1288" width="20.375" style="111" customWidth="1"/>
    <col min="1289" max="1499" width="8.875" style="111"/>
    <col min="1500" max="1500" width="4.75" style="111" customWidth="1"/>
    <col min="1501" max="1501" width="6.875" style="111" customWidth="1"/>
    <col min="1502" max="1502" width="25.25" style="111" customWidth="1"/>
    <col min="1503" max="1503" width="7.875" style="111" customWidth="1"/>
    <col min="1504" max="1504" width="23.875" style="111" customWidth="1"/>
    <col min="1505" max="1505" width="10.125" style="111" customWidth="1"/>
    <col min="1506" max="1506" width="6" style="111" customWidth="1"/>
    <col min="1507" max="1507" width="15.625" style="111" customWidth="1"/>
    <col min="1508" max="1508" width="20" style="111" customWidth="1"/>
    <col min="1509" max="1509" width="20.375" style="111" customWidth="1"/>
    <col min="1510" max="1535" width="8.875" style="111"/>
    <col min="1536" max="1536" width="6.875" style="111" customWidth="1"/>
    <col min="1537" max="1537" width="25.25" style="111" customWidth="1"/>
    <col min="1538" max="1538" width="7.875" style="111" customWidth="1"/>
    <col min="1539" max="1539" width="23.875" style="111" customWidth="1"/>
    <col min="1540" max="1540" width="10.125" style="111" customWidth="1"/>
    <col min="1541" max="1541" width="6" style="111" customWidth="1"/>
    <col min="1542" max="1542" width="15.625" style="111" customWidth="1"/>
    <col min="1543" max="1543" width="20" style="111" customWidth="1"/>
    <col min="1544" max="1544" width="20.375" style="111" customWidth="1"/>
    <col min="1545" max="1755" width="8.875" style="111"/>
    <col min="1756" max="1756" width="4.75" style="111" customWidth="1"/>
    <col min="1757" max="1757" width="6.875" style="111" customWidth="1"/>
    <col min="1758" max="1758" width="25.25" style="111" customWidth="1"/>
    <col min="1759" max="1759" width="7.875" style="111" customWidth="1"/>
    <col min="1760" max="1760" width="23.875" style="111" customWidth="1"/>
    <col min="1761" max="1761" width="10.125" style="111" customWidth="1"/>
    <col min="1762" max="1762" width="6" style="111" customWidth="1"/>
    <col min="1763" max="1763" width="15.625" style="111" customWidth="1"/>
    <col min="1764" max="1764" width="20" style="111" customWidth="1"/>
    <col min="1765" max="1765" width="20.375" style="111" customWidth="1"/>
    <col min="1766" max="1791" width="8.875" style="111"/>
    <col min="1792" max="1792" width="6.875" style="111" customWidth="1"/>
    <col min="1793" max="1793" width="25.25" style="111" customWidth="1"/>
    <col min="1794" max="1794" width="7.875" style="111" customWidth="1"/>
    <col min="1795" max="1795" width="23.875" style="111" customWidth="1"/>
    <col min="1796" max="1796" width="10.125" style="111" customWidth="1"/>
    <col min="1797" max="1797" width="6" style="111" customWidth="1"/>
    <col min="1798" max="1798" width="15.625" style="111" customWidth="1"/>
    <col min="1799" max="1799" width="20" style="111" customWidth="1"/>
    <col min="1800" max="1800" width="20.375" style="111" customWidth="1"/>
    <col min="1801" max="2011" width="8.875" style="111"/>
    <col min="2012" max="2012" width="4.75" style="111" customWidth="1"/>
    <col min="2013" max="2013" width="6.875" style="111" customWidth="1"/>
    <col min="2014" max="2014" width="25.25" style="111" customWidth="1"/>
    <col min="2015" max="2015" width="7.875" style="111" customWidth="1"/>
    <col min="2016" max="2016" width="23.875" style="111" customWidth="1"/>
    <col min="2017" max="2017" width="10.125" style="111" customWidth="1"/>
    <col min="2018" max="2018" width="6" style="111" customWidth="1"/>
    <col min="2019" max="2019" width="15.625" style="111" customWidth="1"/>
    <col min="2020" max="2020" width="20" style="111" customWidth="1"/>
    <col min="2021" max="2021" width="20.375" style="111" customWidth="1"/>
    <col min="2022" max="2047" width="8.875" style="111"/>
    <col min="2048" max="2048" width="6.875" style="111" customWidth="1"/>
    <col min="2049" max="2049" width="25.25" style="111" customWidth="1"/>
    <col min="2050" max="2050" width="7.875" style="111" customWidth="1"/>
    <col min="2051" max="2051" width="23.875" style="111" customWidth="1"/>
    <col min="2052" max="2052" width="10.125" style="111" customWidth="1"/>
    <col min="2053" max="2053" width="6" style="111" customWidth="1"/>
    <col min="2054" max="2054" width="15.625" style="111" customWidth="1"/>
    <col min="2055" max="2055" width="20" style="111" customWidth="1"/>
    <col min="2056" max="2056" width="20.375" style="111" customWidth="1"/>
    <col min="2057" max="2267" width="8.875" style="111"/>
    <col min="2268" max="2268" width="4.75" style="111" customWidth="1"/>
    <col min="2269" max="2269" width="6.875" style="111" customWidth="1"/>
    <col min="2270" max="2270" width="25.25" style="111" customWidth="1"/>
    <col min="2271" max="2271" width="7.875" style="111" customWidth="1"/>
    <col min="2272" max="2272" width="23.875" style="111" customWidth="1"/>
    <col min="2273" max="2273" width="10.125" style="111" customWidth="1"/>
    <col min="2274" max="2274" width="6" style="111" customWidth="1"/>
    <col min="2275" max="2275" width="15.625" style="111" customWidth="1"/>
    <col min="2276" max="2276" width="20" style="111" customWidth="1"/>
    <col min="2277" max="2277" width="20.375" style="111" customWidth="1"/>
    <col min="2278" max="2303" width="8.875" style="111"/>
    <col min="2304" max="2304" width="6.875" style="111" customWidth="1"/>
    <col min="2305" max="2305" width="25.25" style="111" customWidth="1"/>
    <col min="2306" max="2306" width="7.875" style="111" customWidth="1"/>
    <col min="2307" max="2307" width="23.875" style="111" customWidth="1"/>
    <col min="2308" max="2308" width="10.125" style="111" customWidth="1"/>
    <col min="2309" max="2309" width="6" style="111" customWidth="1"/>
    <col min="2310" max="2310" width="15.625" style="111" customWidth="1"/>
    <col min="2311" max="2311" width="20" style="111" customWidth="1"/>
    <col min="2312" max="2312" width="20.375" style="111" customWidth="1"/>
    <col min="2313" max="2523" width="8.875" style="111"/>
    <col min="2524" max="2524" width="4.75" style="111" customWidth="1"/>
    <col min="2525" max="2525" width="6.875" style="111" customWidth="1"/>
    <col min="2526" max="2526" width="25.25" style="111" customWidth="1"/>
    <col min="2527" max="2527" width="7.875" style="111" customWidth="1"/>
    <col min="2528" max="2528" width="23.875" style="111" customWidth="1"/>
    <col min="2529" max="2529" width="10.125" style="111" customWidth="1"/>
    <col min="2530" max="2530" width="6" style="111" customWidth="1"/>
    <col min="2531" max="2531" width="15.625" style="111" customWidth="1"/>
    <col min="2532" max="2532" width="20" style="111" customWidth="1"/>
    <col min="2533" max="2533" width="20.375" style="111" customWidth="1"/>
    <col min="2534" max="2559" width="8.875" style="111"/>
    <col min="2560" max="2560" width="6.875" style="111" customWidth="1"/>
    <col min="2561" max="2561" width="25.25" style="111" customWidth="1"/>
    <col min="2562" max="2562" width="7.875" style="111" customWidth="1"/>
    <col min="2563" max="2563" width="23.875" style="111" customWidth="1"/>
    <col min="2564" max="2564" width="10.125" style="111" customWidth="1"/>
    <col min="2565" max="2565" width="6" style="111" customWidth="1"/>
    <col min="2566" max="2566" width="15.625" style="111" customWidth="1"/>
    <col min="2567" max="2567" width="20" style="111" customWidth="1"/>
    <col min="2568" max="2568" width="20.375" style="111" customWidth="1"/>
    <col min="2569" max="2779" width="8.875" style="111"/>
    <col min="2780" max="2780" width="4.75" style="111" customWidth="1"/>
    <col min="2781" max="2781" width="6.875" style="111" customWidth="1"/>
    <col min="2782" max="2782" width="25.25" style="111" customWidth="1"/>
    <col min="2783" max="2783" width="7.875" style="111" customWidth="1"/>
    <col min="2784" max="2784" width="23.875" style="111" customWidth="1"/>
    <col min="2785" max="2785" width="10.125" style="111" customWidth="1"/>
    <col min="2786" max="2786" width="6" style="111" customWidth="1"/>
    <col min="2787" max="2787" width="15.625" style="111" customWidth="1"/>
    <col min="2788" max="2788" width="20" style="111" customWidth="1"/>
    <col min="2789" max="2789" width="20.375" style="111" customWidth="1"/>
    <col min="2790" max="2815" width="8.875" style="111"/>
    <col min="2816" max="2816" width="6.875" style="111" customWidth="1"/>
    <col min="2817" max="2817" width="25.25" style="111" customWidth="1"/>
    <col min="2818" max="2818" width="7.875" style="111" customWidth="1"/>
    <col min="2819" max="2819" width="23.875" style="111" customWidth="1"/>
    <col min="2820" max="2820" width="10.125" style="111" customWidth="1"/>
    <col min="2821" max="2821" width="6" style="111" customWidth="1"/>
    <col min="2822" max="2822" width="15.625" style="111" customWidth="1"/>
    <col min="2823" max="2823" width="20" style="111" customWidth="1"/>
    <col min="2824" max="2824" width="20.375" style="111" customWidth="1"/>
    <col min="2825" max="3035" width="8.875" style="111"/>
    <col min="3036" max="3036" width="4.75" style="111" customWidth="1"/>
    <col min="3037" max="3037" width="6.875" style="111" customWidth="1"/>
    <col min="3038" max="3038" width="25.25" style="111" customWidth="1"/>
    <col min="3039" max="3039" width="7.875" style="111" customWidth="1"/>
    <col min="3040" max="3040" width="23.875" style="111" customWidth="1"/>
    <col min="3041" max="3041" width="10.125" style="111" customWidth="1"/>
    <col min="3042" max="3042" width="6" style="111" customWidth="1"/>
    <col min="3043" max="3043" width="15.625" style="111" customWidth="1"/>
    <col min="3044" max="3044" width="20" style="111" customWidth="1"/>
    <col min="3045" max="3045" width="20.375" style="111" customWidth="1"/>
    <col min="3046" max="3071" width="8.875" style="111"/>
    <col min="3072" max="3072" width="6.875" style="111" customWidth="1"/>
    <col min="3073" max="3073" width="25.25" style="111" customWidth="1"/>
    <col min="3074" max="3074" width="7.875" style="111" customWidth="1"/>
    <col min="3075" max="3075" width="23.875" style="111" customWidth="1"/>
    <col min="3076" max="3076" width="10.125" style="111" customWidth="1"/>
    <col min="3077" max="3077" width="6" style="111" customWidth="1"/>
    <col min="3078" max="3078" width="15.625" style="111" customWidth="1"/>
    <col min="3079" max="3079" width="20" style="111" customWidth="1"/>
    <col min="3080" max="3080" width="20.375" style="111" customWidth="1"/>
    <col min="3081" max="3291" width="8.875" style="111"/>
    <col min="3292" max="3292" width="4.75" style="111" customWidth="1"/>
    <col min="3293" max="3293" width="6.875" style="111" customWidth="1"/>
    <col min="3294" max="3294" width="25.25" style="111" customWidth="1"/>
    <col min="3295" max="3295" width="7.875" style="111" customWidth="1"/>
    <col min="3296" max="3296" width="23.875" style="111" customWidth="1"/>
    <col min="3297" max="3297" width="10.125" style="111" customWidth="1"/>
    <col min="3298" max="3298" width="6" style="111" customWidth="1"/>
    <col min="3299" max="3299" width="15.625" style="111" customWidth="1"/>
    <col min="3300" max="3300" width="20" style="111" customWidth="1"/>
    <col min="3301" max="3301" width="20.375" style="111" customWidth="1"/>
    <col min="3302" max="3327" width="8.875" style="111"/>
    <col min="3328" max="3328" width="6.875" style="111" customWidth="1"/>
    <col min="3329" max="3329" width="25.25" style="111" customWidth="1"/>
    <col min="3330" max="3330" width="7.875" style="111" customWidth="1"/>
    <col min="3331" max="3331" width="23.875" style="111" customWidth="1"/>
    <col min="3332" max="3332" width="10.125" style="111" customWidth="1"/>
    <col min="3333" max="3333" width="6" style="111" customWidth="1"/>
    <col min="3334" max="3334" width="15.625" style="111" customWidth="1"/>
    <col min="3335" max="3335" width="20" style="111" customWidth="1"/>
    <col min="3336" max="3336" width="20.375" style="111" customWidth="1"/>
    <col min="3337" max="3547" width="8.875" style="111"/>
    <col min="3548" max="3548" width="4.75" style="111" customWidth="1"/>
    <col min="3549" max="3549" width="6.875" style="111" customWidth="1"/>
    <col min="3550" max="3550" width="25.25" style="111" customWidth="1"/>
    <col min="3551" max="3551" width="7.875" style="111" customWidth="1"/>
    <col min="3552" max="3552" width="23.875" style="111" customWidth="1"/>
    <col min="3553" max="3553" width="10.125" style="111" customWidth="1"/>
    <col min="3554" max="3554" width="6" style="111" customWidth="1"/>
    <col min="3555" max="3555" width="15.625" style="111" customWidth="1"/>
    <col min="3556" max="3556" width="20" style="111" customWidth="1"/>
    <col min="3557" max="3557" width="20.375" style="111" customWidth="1"/>
    <col min="3558" max="3583" width="8.875" style="111"/>
    <col min="3584" max="3584" width="6.875" style="111" customWidth="1"/>
    <col min="3585" max="3585" width="25.25" style="111" customWidth="1"/>
    <col min="3586" max="3586" width="7.875" style="111" customWidth="1"/>
    <col min="3587" max="3587" width="23.875" style="111" customWidth="1"/>
    <col min="3588" max="3588" width="10.125" style="111" customWidth="1"/>
    <col min="3589" max="3589" width="6" style="111" customWidth="1"/>
    <col min="3590" max="3590" width="15.625" style="111" customWidth="1"/>
    <col min="3591" max="3591" width="20" style="111" customWidth="1"/>
    <col min="3592" max="3592" width="20.375" style="111" customWidth="1"/>
    <col min="3593" max="3803" width="8.875" style="111"/>
    <col min="3804" max="3804" width="4.75" style="111" customWidth="1"/>
    <col min="3805" max="3805" width="6.875" style="111" customWidth="1"/>
    <col min="3806" max="3806" width="25.25" style="111" customWidth="1"/>
    <col min="3807" max="3807" width="7.875" style="111" customWidth="1"/>
    <col min="3808" max="3808" width="23.875" style="111" customWidth="1"/>
    <col min="3809" max="3809" width="10.125" style="111" customWidth="1"/>
    <col min="3810" max="3810" width="6" style="111" customWidth="1"/>
    <col min="3811" max="3811" width="15.625" style="111" customWidth="1"/>
    <col min="3812" max="3812" width="20" style="111" customWidth="1"/>
    <col min="3813" max="3813" width="20.375" style="111" customWidth="1"/>
    <col min="3814" max="3839" width="8.875" style="111"/>
    <col min="3840" max="3840" width="6.875" style="111" customWidth="1"/>
    <col min="3841" max="3841" width="25.25" style="111" customWidth="1"/>
    <col min="3842" max="3842" width="7.875" style="111" customWidth="1"/>
    <col min="3843" max="3843" width="23.875" style="111" customWidth="1"/>
    <col min="3844" max="3844" width="10.125" style="111" customWidth="1"/>
    <col min="3845" max="3845" width="6" style="111" customWidth="1"/>
    <col min="3846" max="3846" width="15.625" style="111" customWidth="1"/>
    <col min="3847" max="3847" width="20" style="111" customWidth="1"/>
    <col min="3848" max="3848" width="20.375" style="111" customWidth="1"/>
    <col min="3849" max="4059" width="8.875" style="111"/>
    <col min="4060" max="4060" width="4.75" style="111" customWidth="1"/>
    <col min="4061" max="4061" width="6.875" style="111" customWidth="1"/>
    <col min="4062" max="4062" width="25.25" style="111" customWidth="1"/>
    <col min="4063" max="4063" width="7.875" style="111" customWidth="1"/>
    <col min="4064" max="4064" width="23.875" style="111" customWidth="1"/>
    <col min="4065" max="4065" width="10.125" style="111" customWidth="1"/>
    <col min="4066" max="4066" width="6" style="111" customWidth="1"/>
    <col min="4067" max="4067" width="15.625" style="111" customWidth="1"/>
    <col min="4068" max="4068" width="20" style="111" customWidth="1"/>
    <col min="4069" max="4069" width="20.375" style="111" customWidth="1"/>
    <col min="4070" max="4095" width="8.875" style="111"/>
    <col min="4096" max="4096" width="6.875" style="111" customWidth="1"/>
    <col min="4097" max="4097" width="25.25" style="111" customWidth="1"/>
    <col min="4098" max="4098" width="7.875" style="111" customWidth="1"/>
    <col min="4099" max="4099" width="23.875" style="111" customWidth="1"/>
    <col min="4100" max="4100" width="10.125" style="111" customWidth="1"/>
    <col min="4101" max="4101" width="6" style="111" customWidth="1"/>
    <col min="4102" max="4102" width="15.625" style="111" customWidth="1"/>
    <col min="4103" max="4103" width="20" style="111" customWidth="1"/>
    <col min="4104" max="4104" width="20.375" style="111" customWidth="1"/>
    <col min="4105" max="4315" width="8.875" style="111"/>
    <col min="4316" max="4316" width="4.75" style="111" customWidth="1"/>
    <col min="4317" max="4317" width="6.875" style="111" customWidth="1"/>
    <col min="4318" max="4318" width="25.25" style="111" customWidth="1"/>
    <col min="4319" max="4319" width="7.875" style="111" customWidth="1"/>
    <col min="4320" max="4320" width="23.875" style="111" customWidth="1"/>
    <col min="4321" max="4321" width="10.125" style="111" customWidth="1"/>
    <col min="4322" max="4322" width="6" style="111" customWidth="1"/>
    <col min="4323" max="4323" width="15.625" style="111" customWidth="1"/>
    <col min="4324" max="4324" width="20" style="111" customWidth="1"/>
    <col min="4325" max="4325" width="20.375" style="111" customWidth="1"/>
    <col min="4326" max="4351" width="8.875" style="111"/>
    <col min="4352" max="4352" width="6.875" style="111" customWidth="1"/>
    <col min="4353" max="4353" width="25.25" style="111" customWidth="1"/>
    <col min="4354" max="4354" width="7.875" style="111" customWidth="1"/>
    <col min="4355" max="4355" width="23.875" style="111" customWidth="1"/>
    <col min="4356" max="4356" width="10.125" style="111" customWidth="1"/>
    <col min="4357" max="4357" width="6" style="111" customWidth="1"/>
    <col min="4358" max="4358" width="15.625" style="111" customWidth="1"/>
    <col min="4359" max="4359" width="20" style="111" customWidth="1"/>
    <col min="4360" max="4360" width="20.375" style="111" customWidth="1"/>
    <col min="4361" max="4571" width="8.875" style="111"/>
    <col min="4572" max="4572" width="4.75" style="111" customWidth="1"/>
    <col min="4573" max="4573" width="6.875" style="111" customWidth="1"/>
    <col min="4574" max="4574" width="25.25" style="111" customWidth="1"/>
    <col min="4575" max="4575" width="7.875" style="111" customWidth="1"/>
    <col min="4576" max="4576" width="23.875" style="111" customWidth="1"/>
    <col min="4577" max="4577" width="10.125" style="111" customWidth="1"/>
    <col min="4578" max="4578" width="6" style="111" customWidth="1"/>
    <col min="4579" max="4579" width="15.625" style="111" customWidth="1"/>
    <col min="4580" max="4580" width="20" style="111" customWidth="1"/>
    <col min="4581" max="4581" width="20.375" style="111" customWidth="1"/>
    <col min="4582" max="4607" width="8.875" style="111"/>
    <col min="4608" max="4608" width="6.875" style="111" customWidth="1"/>
    <col min="4609" max="4609" width="25.25" style="111" customWidth="1"/>
    <col min="4610" max="4610" width="7.875" style="111" customWidth="1"/>
    <col min="4611" max="4611" width="23.875" style="111" customWidth="1"/>
    <col min="4612" max="4612" width="10.125" style="111" customWidth="1"/>
    <col min="4613" max="4613" width="6" style="111" customWidth="1"/>
    <col min="4614" max="4614" width="15.625" style="111" customWidth="1"/>
    <col min="4615" max="4615" width="20" style="111" customWidth="1"/>
    <col min="4616" max="4616" width="20.375" style="111" customWidth="1"/>
    <col min="4617" max="4827" width="8.875" style="111"/>
    <col min="4828" max="4828" width="4.75" style="111" customWidth="1"/>
    <col min="4829" max="4829" width="6.875" style="111" customWidth="1"/>
    <col min="4830" max="4830" width="25.25" style="111" customWidth="1"/>
    <col min="4831" max="4831" width="7.875" style="111" customWidth="1"/>
    <col min="4832" max="4832" width="23.875" style="111" customWidth="1"/>
    <col min="4833" max="4833" width="10.125" style="111" customWidth="1"/>
    <col min="4834" max="4834" width="6" style="111" customWidth="1"/>
    <col min="4835" max="4835" width="15.625" style="111" customWidth="1"/>
    <col min="4836" max="4836" width="20" style="111" customWidth="1"/>
    <col min="4837" max="4837" width="20.375" style="111" customWidth="1"/>
    <col min="4838" max="4863" width="8.875" style="111"/>
    <col min="4864" max="4864" width="6.875" style="111" customWidth="1"/>
    <col min="4865" max="4865" width="25.25" style="111" customWidth="1"/>
    <col min="4866" max="4866" width="7.875" style="111" customWidth="1"/>
    <col min="4867" max="4867" width="23.875" style="111" customWidth="1"/>
    <col min="4868" max="4868" width="10.125" style="111" customWidth="1"/>
    <col min="4869" max="4869" width="6" style="111" customWidth="1"/>
    <col min="4870" max="4870" width="15.625" style="111" customWidth="1"/>
    <col min="4871" max="4871" width="20" style="111" customWidth="1"/>
    <col min="4872" max="4872" width="20.375" style="111" customWidth="1"/>
    <col min="4873" max="5083" width="8.875" style="111"/>
    <col min="5084" max="5084" width="4.75" style="111" customWidth="1"/>
    <col min="5085" max="5085" width="6.875" style="111" customWidth="1"/>
    <col min="5086" max="5086" width="25.25" style="111" customWidth="1"/>
    <col min="5087" max="5087" width="7.875" style="111" customWidth="1"/>
    <col min="5088" max="5088" width="23.875" style="111" customWidth="1"/>
    <col min="5089" max="5089" width="10.125" style="111" customWidth="1"/>
    <col min="5090" max="5090" width="6" style="111" customWidth="1"/>
    <col min="5091" max="5091" width="15.625" style="111" customWidth="1"/>
    <col min="5092" max="5092" width="20" style="111" customWidth="1"/>
    <col min="5093" max="5093" width="20.375" style="111" customWidth="1"/>
    <col min="5094" max="5119" width="8.875" style="111"/>
    <col min="5120" max="5120" width="6.875" style="111" customWidth="1"/>
    <col min="5121" max="5121" width="25.25" style="111" customWidth="1"/>
    <col min="5122" max="5122" width="7.875" style="111" customWidth="1"/>
    <col min="5123" max="5123" width="23.875" style="111" customWidth="1"/>
    <col min="5124" max="5124" width="10.125" style="111" customWidth="1"/>
    <col min="5125" max="5125" width="6" style="111" customWidth="1"/>
    <col min="5126" max="5126" width="15.625" style="111" customWidth="1"/>
    <col min="5127" max="5127" width="20" style="111" customWidth="1"/>
    <col min="5128" max="5128" width="20.375" style="111" customWidth="1"/>
    <col min="5129" max="5339" width="8.875" style="111"/>
    <col min="5340" max="5340" width="4.75" style="111" customWidth="1"/>
    <col min="5341" max="5341" width="6.875" style="111" customWidth="1"/>
    <col min="5342" max="5342" width="25.25" style="111" customWidth="1"/>
    <col min="5343" max="5343" width="7.875" style="111" customWidth="1"/>
    <col min="5344" max="5344" width="23.875" style="111" customWidth="1"/>
    <col min="5345" max="5345" width="10.125" style="111" customWidth="1"/>
    <col min="5346" max="5346" width="6" style="111" customWidth="1"/>
    <col min="5347" max="5347" width="15.625" style="111" customWidth="1"/>
    <col min="5348" max="5348" width="20" style="111" customWidth="1"/>
    <col min="5349" max="5349" width="20.375" style="111" customWidth="1"/>
    <col min="5350" max="5375" width="8.875" style="111"/>
    <col min="5376" max="5376" width="6.875" style="111" customWidth="1"/>
    <col min="5377" max="5377" width="25.25" style="111" customWidth="1"/>
    <col min="5378" max="5378" width="7.875" style="111" customWidth="1"/>
    <col min="5379" max="5379" width="23.875" style="111" customWidth="1"/>
    <col min="5380" max="5380" width="10.125" style="111" customWidth="1"/>
    <col min="5381" max="5381" width="6" style="111" customWidth="1"/>
    <col min="5382" max="5382" width="15.625" style="111" customWidth="1"/>
    <col min="5383" max="5383" width="20" style="111" customWidth="1"/>
    <col min="5384" max="5384" width="20.375" style="111" customWidth="1"/>
    <col min="5385" max="5595" width="8.875" style="111"/>
    <col min="5596" max="5596" width="4.75" style="111" customWidth="1"/>
    <col min="5597" max="5597" width="6.875" style="111" customWidth="1"/>
    <col min="5598" max="5598" width="25.25" style="111" customWidth="1"/>
    <col min="5599" max="5599" width="7.875" style="111" customWidth="1"/>
    <col min="5600" max="5600" width="23.875" style="111" customWidth="1"/>
    <col min="5601" max="5601" width="10.125" style="111" customWidth="1"/>
    <col min="5602" max="5602" width="6" style="111" customWidth="1"/>
    <col min="5603" max="5603" width="15.625" style="111" customWidth="1"/>
    <col min="5604" max="5604" width="20" style="111" customWidth="1"/>
    <col min="5605" max="5605" width="20.375" style="111" customWidth="1"/>
    <col min="5606" max="5631" width="8.875" style="111"/>
    <col min="5632" max="5632" width="6.875" style="111" customWidth="1"/>
    <col min="5633" max="5633" width="25.25" style="111" customWidth="1"/>
    <col min="5634" max="5634" width="7.875" style="111" customWidth="1"/>
    <col min="5635" max="5635" width="23.875" style="111" customWidth="1"/>
    <col min="5636" max="5636" width="10.125" style="111" customWidth="1"/>
    <col min="5637" max="5637" width="6" style="111" customWidth="1"/>
    <col min="5638" max="5638" width="15.625" style="111" customWidth="1"/>
    <col min="5639" max="5639" width="20" style="111" customWidth="1"/>
    <col min="5640" max="5640" width="20.375" style="111" customWidth="1"/>
    <col min="5641" max="5851" width="8.875" style="111"/>
    <col min="5852" max="5852" width="4.75" style="111" customWidth="1"/>
    <col min="5853" max="5853" width="6.875" style="111" customWidth="1"/>
    <col min="5854" max="5854" width="25.25" style="111" customWidth="1"/>
    <col min="5855" max="5855" width="7.875" style="111" customWidth="1"/>
    <col min="5856" max="5856" width="23.875" style="111" customWidth="1"/>
    <col min="5857" max="5857" width="10.125" style="111" customWidth="1"/>
    <col min="5858" max="5858" width="6" style="111" customWidth="1"/>
    <col min="5859" max="5859" width="15.625" style="111" customWidth="1"/>
    <col min="5860" max="5860" width="20" style="111" customWidth="1"/>
    <col min="5861" max="5861" width="20.375" style="111" customWidth="1"/>
    <col min="5862" max="5887" width="8.875" style="111"/>
    <col min="5888" max="5888" width="6.875" style="111" customWidth="1"/>
    <col min="5889" max="5889" width="25.25" style="111" customWidth="1"/>
    <col min="5890" max="5890" width="7.875" style="111" customWidth="1"/>
    <col min="5891" max="5891" width="23.875" style="111" customWidth="1"/>
    <col min="5892" max="5892" width="10.125" style="111" customWidth="1"/>
    <col min="5893" max="5893" width="6" style="111" customWidth="1"/>
    <col min="5894" max="5894" width="15.625" style="111" customWidth="1"/>
    <col min="5895" max="5895" width="20" style="111" customWidth="1"/>
    <col min="5896" max="5896" width="20.375" style="111" customWidth="1"/>
    <col min="5897" max="6107" width="8.875" style="111"/>
    <col min="6108" max="6108" width="4.75" style="111" customWidth="1"/>
    <col min="6109" max="6109" width="6.875" style="111" customWidth="1"/>
    <col min="6110" max="6110" width="25.25" style="111" customWidth="1"/>
    <col min="6111" max="6111" width="7.875" style="111" customWidth="1"/>
    <col min="6112" max="6112" width="23.875" style="111" customWidth="1"/>
    <col min="6113" max="6113" width="10.125" style="111" customWidth="1"/>
    <col min="6114" max="6114" width="6" style="111" customWidth="1"/>
    <col min="6115" max="6115" width="15.625" style="111" customWidth="1"/>
    <col min="6116" max="6116" width="20" style="111" customWidth="1"/>
    <col min="6117" max="6117" width="20.375" style="111" customWidth="1"/>
    <col min="6118" max="6143" width="8.875" style="111"/>
    <col min="6144" max="6144" width="6.875" style="111" customWidth="1"/>
    <col min="6145" max="6145" width="25.25" style="111" customWidth="1"/>
    <col min="6146" max="6146" width="7.875" style="111" customWidth="1"/>
    <col min="6147" max="6147" width="23.875" style="111" customWidth="1"/>
    <col min="6148" max="6148" width="10.125" style="111" customWidth="1"/>
    <col min="6149" max="6149" width="6" style="111" customWidth="1"/>
    <col min="6150" max="6150" width="15.625" style="111" customWidth="1"/>
    <col min="6151" max="6151" width="20" style="111" customWidth="1"/>
    <col min="6152" max="6152" width="20.375" style="111" customWidth="1"/>
    <col min="6153" max="6363" width="8.875" style="111"/>
    <col min="6364" max="6364" width="4.75" style="111" customWidth="1"/>
    <col min="6365" max="6365" width="6.875" style="111" customWidth="1"/>
    <col min="6366" max="6366" width="25.25" style="111" customWidth="1"/>
    <col min="6367" max="6367" width="7.875" style="111" customWidth="1"/>
    <col min="6368" max="6368" width="23.875" style="111" customWidth="1"/>
    <col min="6369" max="6369" width="10.125" style="111" customWidth="1"/>
    <col min="6370" max="6370" width="6" style="111" customWidth="1"/>
    <col min="6371" max="6371" width="15.625" style="111" customWidth="1"/>
    <col min="6372" max="6372" width="20" style="111" customWidth="1"/>
    <col min="6373" max="6373" width="20.375" style="111" customWidth="1"/>
    <col min="6374" max="6399" width="8.875" style="111"/>
    <col min="6400" max="6400" width="6.875" style="111" customWidth="1"/>
    <col min="6401" max="6401" width="25.25" style="111" customWidth="1"/>
    <col min="6402" max="6402" width="7.875" style="111" customWidth="1"/>
    <col min="6403" max="6403" width="23.875" style="111" customWidth="1"/>
    <col min="6404" max="6404" width="10.125" style="111" customWidth="1"/>
    <col min="6405" max="6405" width="6" style="111" customWidth="1"/>
    <col min="6406" max="6406" width="15.625" style="111" customWidth="1"/>
    <col min="6407" max="6407" width="20" style="111" customWidth="1"/>
    <col min="6408" max="6408" width="20.375" style="111" customWidth="1"/>
    <col min="6409" max="6619" width="8.875" style="111"/>
    <col min="6620" max="6620" width="4.75" style="111" customWidth="1"/>
    <col min="6621" max="6621" width="6.875" style="111" customWidth="1"/>
    <col min="6622" max="6622" width="25.25" style="111" customWidth="1"/>
    <col min="6623" max="6623" width="7.875" style="111" customWidth="1"/>
    <col min="6624" max="6624" width="23.875" style="111" customWidth="1"/>
    <col min="6625" max="6625" width="10.125" style="111" customWidth="1"/>
    <col min="6626" max="6626" width="6" style="111" customWidth="1"/>
    <col min="6627" max="6627" width="15.625" style="111" customWidth="1"/>
    <col min="6628" max="6628" width="20" style="111" customWidth="1"/>
    <col min="6629" max="6629" width="20.375" style="111" customWidth="1"/>
    <col min="6630" max="6655" width="8.875" style="111"/>
    <col min="6656" max="6656" width="6.875" style="111" customWidth="1"/>
    <col min="6657" max="6657" width="25.25" style="111" customWidth="1"/>
    <col min="6658" max="6658" width="7.875" style="111" customWidth="1"/>
    <col min="6659" max="6659" width="23.875" style="111" customWidth="1"/>
    <col min="6660" max="6660" width="10.125" style="111" customWidth="1"/>
    <col min="6661" max="6661" width="6" style="111" customWidth="1"/>
    <col min="6662" max="6662" width="15.625" style="111" customWidth="1"/>
    <col min="6663" max="6663" width="20" style="111" customWidth="1"/>
    <col min="6664" max="6664" width="20.375" style="111" customWidth="1"/>
    <col min="6665" max="6875" width="8.875" style="111"/>
    <col min="6876" max="6876" width="4.75" style="111" customWidth="1"/>
    <col min="6877" max="6877" width="6.875" style="111" customWidth="1"/>
    <col min="6878" max="6878" width="25.25" style="111" customWidth="1"/>
    <col min="6879" max="6879" width="7.875" style="111" customWidth="1"/>
    <col min="6880" max="6880" width="23.875" style="111" customWidth="1"/>
    <col min="6881" max="6881" width="10.125" style="111" customWidth="1"/>
    <col min="6882" max="6882" width="6" style="111" customWidth="1"/>
    <col min="6883" max="6883" width="15.625" style="111" customWidth="1"/>
    <col min="6884" max="6884" width="20" style="111" customWidth="1"/>
    <col min="6885" max="6885" width="20.375" style="111" customWidth="1"/>
    <col min="6886" max="6911" width="8.875" style="111"/>
    <col min="6912" max="6912" width="6.875" style="111" customWidth="1"/>
    <col min="6913" max="6913" width="25.25" style="111" customWidth="1"/>
    <col min="6914" max="6914" width="7.875" style="111" customWidth="1"/>
    <col min="6915" max="6915" width="23.875" style="111" customWidth="1"/>
    <col min="6916" max="6916" width="10.125" style="111" customWidth="1"/>
    <col min="6917" max="6917" width="6" style="111" customWidth="1"/>
    <col min="6918" max="6918" width="15.625" style="111" customWidth="1"/>
    <col min="6919" max="6919" width="20" style="111" customWidth="1"/>
    <col min="6920" max="6920" width="20.375" style="111" customWidth="1"/>
    <col min="6921" max="7131" width="8.875" style="111"/>
    <col min="7132" max="7132" width="4.75" style="111" customWidth="1"/>
    <col min="7133" max="7133" width="6.875" style="111" customWidth="1"/>
    <col min="7134" max="7134" width="25.25" style="111" customWidth="1"/>
    <col min="7135" max="7135" width="7.875" style="111" customWidth="1"/>
    <col min="7136" max="7136" width="23.875" style="111" customWidth="1"/>
    <col min="7137" max="7137" width="10.125" style="111" customWidth="1"/>
    <col min="7138" max="7138" width="6" style="111" customWidth="1"/>
    <col min="7139" max="7139" width="15.625" style="111" customWidth="1"/>
    <col min="7140" max="7140" width="20" style="111" customWidth="1"/>
    <col min="7141" max="7141" width="20.375" style="111" customWidth="1"/>
    <col min="7142" max="7167" width="8.875" style="111"/>
    <col min="7168" max="7168" width="6.875" style="111" customWidth="1"/>
    <col min="7169" max="7169" width="25.25" style="111" customWidth="1"/>
    <col min="7170" max="7170" width="7.875" style="111" customWidth="1"/>
    <col min="7171" max="7171" width="23.875" style="111" customWidth="1"/>
    <col min="7172" max="7172" width="10.125" style="111" customWidth="1"/>
    <col min="7173" max="7173" width="6" style="111" customWidth="1"/>
    <col min="7174" max="7174" width="15.625" style="111" customWidth="1"/>
    <col min="7175" max="7175" width="20" style="111" customWidth="1"/>
    <col min="7176" max="7176" width="20.375" style="111" customWidth="1"/>
    <col min="7177" max="7387" width="8.875" style="111"/>
    <col min="7388" max="7388" width="4.75" style="111" customWidth="1"/>
    <col min="7389" max="7389" width="6.875" style="111" customWidth="1"/>
    <col min="7390" max="7390" width="25.25" style="111" customWidth="1"/>
    <col min="7391" max="7391" width="7.875" style="111" customWidth="1"/>
    <col min="7392" max="7392" width="23.875" style="111" customWidth="1"/>
    <col min="7393" max="7393" width="10.125" style="111" customWidth="1"/>
    <col min="7394" max="7394" width="6" style="111" customWidth="1"/>
    <col min="7395" max="7395" width="15.625" style="111" customWidth="1"/>
    <col min="7396" max="7396" width="20" style="111" customWidth="1"/>
    <col min="7397" max="7397" width="20.375" style="111" customWidth="1"/>
    <col min="7398" max="7423" width="8.875" style="111"/>
    <col min="7424" max="7424" width="6.875" style="111" customWidth="1"/>
    <col min="7425" max="7425" width="25.25" style="111" customWidth="1"/>
    <col min="7426" max="7426" width="7.875" style="111" customWidth="1"/>
    <col min="7427" max="7427" width="23.875" style="111" customWidth="1"/>
    <col min="7428" max="7428" width="10.125" style="111" customWidth="1"/>
    <col min="7429" max="7429" width="6" style="111" customWidth="1"/>
    <col min="7430" max="7430" width="15.625" style="111" customWidth="1"/>
    <col min="7431" max="7431" width="20" style="111" customWidth="1"/>
    <col min="7432" max="7432" width="20.375" style="111" customWidth="1"/>
    <col min="7433" max="7643" width="8.875" style="111"/>
    <col min="7644" max="7644" width="4.75" style="111" customWidth="1"/>
    <col min="7645" max="7645" width="6.875" style="111" customWidth="1"/>
    <col min="7646" max="7646" width="25.25" style="111" customWidth="1"/>
    <col min="7647" max="7647" width="7.875" style="111" customWidth="1"/>
    <col min="7648" max="7648" width="23.875" style="111" customWidth="1"/>
    <col min="7649" max="7649" width="10.125" style="111" customWidth="1"/>
    <col min="7650" max="7650" width="6" style="111" customWidth="1"/>
    <col min="7651" max="7651" width="15.625" style="111" customWidth="1"/>
    <col min="7652" max="7652" width="20" style="111" customWidth="1"/>
    <col min="7653" max="7653" width="20.375" style="111" customWidth="1"/>
    <col min="7654" max="7679" width="8.875" style="111"/>
    <col min="7680" max="7680" width="6.875" style="111" customWidth="1"/>
    <col min="7681" max="7681" width="25.25" style="111" customWidth="1"/>
    <col min="7682" max="7682" width="7.875" style="111" customWidth="1"/>
    <col min="7683" max="7683" width="23.875" style="111" customWidth="1"/>
    <col min="7684" max="7684" width="10.125" style="111" customWidth="1"/>
    <col min="7685" max="7685" width="6" style="111" customWidth="1"/>
    <col min="7686" max="7686" width="15.625" style="111" customWidth="1"/>
    <col min="7687" max="7687" width="20" style="111" customWidth="1"/>
    <col min="7688" max="7688" width="20.375" style="111" customWidth="1"/>
    <col min="7689" max="7899" width="8.875" style="111"/>
    <col min="7900" max="7900" width="4.75" style="111" customWidth="1"/>
    <col min="7901" max="7901" width="6.875" style="111" customWidth="1"/>
    <col min="7902" max="7902" width="25.25" style="111" customWidth="1"/>
    <col min="7903" max="7903" width="7.875" style="111" customWidth="1"/>
    <col min="7904" max="7904" width="23.875" style="111" customWidth="1"/>
    <col min="7905" max="7905" width="10.125" style="111" customWidth="1"/>
    <col min="7906" max="7906" width="6" style="111" customWidth="1"/>
    <col min="7907" max="7907" width="15.625" style="111" customWidth="1"/>
    <col min="7908" max="7908" width="20" style="111" customWidth="1"/>
    <col min="7909" max="7909" width="20.375" style="111" customWidth="1"/>
    <col min="7910" max="7935" width="8.875" style="111"/>
    <col min="7936" max="7936" width="6.875" style="111" customWidth="1"/>
    <col min="7937" max="7937" width="25.25" style="111" customWidth="1"/>
    <col min="7938" max="7938" width="7.875" style="111" customWidth="1"/>
    <col min="7939" max="7939" width="23.875" style="111" customWidth="1"/>
    <col min="7940" max="7940" width="10.125" style="111" customWidth="1"/>
    <col min="7941" max="7941" width="6" style="111" customWidth="1"/>
    <col min="7942" max="7942" width="15.625" style="111" customWidth="1"/>
    <col min="7943" max="7943" width="20" style="111" customWidth="1"/>
    <col min="7944" max="7944" width="20.375" style="111" customWidth="1"/>
    <col min="7945" max="8155" width="8.875" style="111"/>
    <col min="8156" max="8156" width="4.75" style="111" customWidth="1"/>
    <col min="8157" max="8157" width="6.875" style="111" customWidth="1"/>
    <col min="8158" max="8158" width="25.25" style="111" customWidth="1"/>
    <col min="8159" max="8159" width="7.875" style="111" customWidth="1"/>
    <col min="8160" max="8160" width="23.875" style="111" customWidth="1"/>
    <col min="8161" max="8161" width="10.125" style="111" customWidth="1"/>
    <col min="8162" max="8162" width="6" style="111" customWidth="1"/>
    <col min="8163" max="8163" width="15.625" style="111" customWidth="1"/>
    <col min="8164" max="8164" width="20" style="111" customWidth="1"/>
    <col min="8165" max="8165" width="20.375" style="111" customWidth="1"/>
    <col min="8166" max="8191" width="8.875" style="111"/>
    <col min="8192" max="8192" width="6.875" style="111" customWidth="1"/>
    <col min="8193" max="8193" width="25.25" style="111" customWidth="1"/>
    <col min="8194" max="8194" width="7.875" style="111" customWidth="1"/>
    <col min="8195" max="8195" width="23.875" style="111" customWidth="1"/>
    <col min="8196" max="8196" width="10.125" style="111" customWidth="1"/>
    <col min="8197" max="8197" width="6" style="111" customWidth="1"/>
    <col min="8198" max="8198" width="15.625" style="111" customWidth="1"/>
    <col min="8199" max="8199" width="20" style="111" customWidth="1"/>
    <col min="8200" max="8200" width="20.375" style="111" customWidth="1"/>
    <col min="8201" max="8411" width="8.875" style="111"/>
    <col min="8412" max="8412" width="4.75" style="111" customWidth="1"/>
    <col min="8413" max="8413" width="6.875" style="111" customWidth="1"/>
    <col min="8414" max="8414" width="25.25" style="111" customWidth="1"/>
    <col min="8415" max="8415" width="7.875" style="111" customWidth="1"/>
    <col min="8416" max="8416" width="23.875" style="111" customWidth="1"/>
    <col min="8417" max="8417" width="10.125" style="111" customWidth="1"/>
    <col min="8418" max="8418" width="6" style="111" customWidth="1"/>
    <col min="8419" max="8419" width="15.625" style="111" customWidth="1"/>
    <col min="8420" max="8420" width="20" style="111" customWidth="1"/>
    <col min="8421" max="8421" width="20.375" style="111" customWidth="1"/>
    <col min="8422" max="8447" width="8.875" style="111"/>
    <col min="8448" max="8448" width="6.875" style="111" customWidth="1"/>
    <col min="8449" max="8449" width="25.25" style="111" customWidth="1"/>
    <col min="8450" max="8450" width="7.875" style="111" customWidth="1"/>
    <col min="8451" max="8451" width="23.875" style="111" customWidth="1"/>
    <col min="8452" max="8452" width="10.125" style="111" customWidth="1"/>
    <col min="8453" max="8453" width="6" style="111" customWidth="1"/>
    <col min="8454" max="8454" width="15.625" style="111" customWidth="1"/>
    <col min="8455" max="8455" width="20" style="111" customWidth="1"/>
    <col min="8456" max="8456" width="20.375" style="111" customWidth="1"/>
    <col min="8457" max="8667" width="8.875" style="111"/>
    <col min="8668" max="8668" width="4.75" style="111" customWidth="1"/>
    <col min="8669" max="8669" width="6.875" style="111" customWidth="1"/>
    <col min="8670" max="8670" width="25.25" style="111" customWidth="1"/>
    <col min="8671" max="8671" width="7.875" style="111" customWidth="1"/>
    <col min="8672" max="8672" width="23.875" style="111" customWidth="1"/>
    <col min="8673" max="8673" width="10.125" style="111" customWidth="1"/>
    <col min="8674" max="8674" width="6" style="111" customWidth="1"/>
    <col min="8675" max="8675" width="15.625" style="111" customWidth="1"/>
    <col min="8676" max="8676" width="20" style="111" customWidth="1"/>
    <col min="8677" max="8677" width="20.375" style="111" customWidth="1"/>
    <col min="8678" max="8703" width="8.875" style="111"/>
    <col min="8704" max="8704" width="6.875" style="111" customWidth="1"/>
    <col min="8705" max="8705" width="25.25" style="111" customWidth="1"/>
    <col min="8706" max="8706" width="7.875" style="111" customWidth="1"/>
    <col min="8707" max="8707" width="23.875" style="111" customWidth="1"/>
    <col min="8708" max="8708" width="10.125" style="111" customWidth="1"/>
    <col min="8709" max="8709" width="6" style="111" customWidth="1"/>
    <col min="8710" max="8710" width="15.625" style="111" customWidth="1"/>
    <col min="8711" max="8711" width="20" style="111" customWidth="1"/>
    <col min="8712" max="8712" width="20.375" style="111" customWidth="1"/>
    <col min="8713" max="8923" width="8.875" style="111"/>
    <col min="8924" max="8924" width="4.75" style="111" customWidth="1"/>
    <col min="8925" max="8925" width="6.875" style="111" customWidth="1"/>
    <col min="8926" max="8926" width="25.25" style="111" customWidth="1"/>
    <col min="8927" max="8927" width="7.875" style="111" customWidth="1"/>
    <col min="8928" max="8928" width="23.875" style="111" customWidth="1"/>
    <col min="8929" max="8929" width="10.125" style="111" customWidth="1"/>
    <col min="8930" max="8930" width="6" style="111" customWidth="1"/>
    <col min="8931" max="8931" width="15.625" style="111" customWidth="1"/>
    <col min="8932" max="8932" width="20" style="111" customWidth="1"/>
    <col min="8933" max="8933" width="20.375" style="111" customWidth="1"/>
    <col min="8934" max="8959" width="8.875" style="111"/>
    <col min="8960" max="8960" width="6.875" style="111" customWidth="1"/>
    <col min="8961" max="8961" width="25.25" style="111" customWidth="1"/>
    <col min="8962" max="8962" width="7.875" style="111" customWidth="1"/>
    <col min="8963" max="8963" width="23.875" style="111" customWidth="1"/>
    <col min="8964" max="8964" width="10.125" style="111" customWidth="1"/>
    <col min="8965" max="8965" width="6" style="111" customWidth="1"/>
    <col min="8966" max="8966" width="15.625" style="111" customWidth="1"/>
    <col min="8967" max="8967" width="20" style="111" customWidth="1"/>
    <col min="8968" max="8968" width="20.375" style="111" customWidth="1"/>
    <col min="8969" max="9179" width="8.875" style="111"/>
    <col min="9180" max="9180" width="4.75" style="111" customWidth="1"/>
    <col min="9181" max="9181" width="6.875" style="111" customWidth="1"/>
    <col min="9182" max="9182" width="25.25" style="111" customWidth="1"/>
    <col min="9183" max="9183" width="7.875" style="111" customWidth="1"/>
    <col min="9184" max="9184" width="23.875" style="111" customWidth="1"/>
    <col min="9185" max="9185" width="10.125" style="111" customWidth="1"/>
    <col min="9186" max="9186" width="6" style="111" customWidth="1"/>
    <col min="9187" max="9187" width="15.625" style="111" customWidth="1"/>
    <col min="9188" max="9188" width="20" style="111" customWidth="1"/>
    <col min="9189" max="9189" width="20.375" style="111" customWidth="1"/>
    <col min="9190" max="9215" width="8.875" style="111"/>
    <col min="9216" max="9216" width="6.875" style="111" customWidth="1"/>
    <col min="9217" max="9217" width="25.25" style="111" customWidth="1"/>
    <col min="9218" max="9218" width="7.875" style="111" customWidth="1"/>
    <col min="9219" max="9219" width="23.875" style="111" customWidth="1"/>
    <col min="9220" max="9220" width="10.125" style="111" customWidth="1"/>
    <col min="9221" max="9221" width="6" style="111" customWidth="1"/>
    <col min="9222" max="9222" width="15.625" style="111" customWidth="1"/>
    <col min="9223" max="9223" width="20" style="111" customWidth="1"/>
    <col min="9224" max="9224" width="20.375" style="111" customWidth="1"/>
    <col min="9225" max="9435" width="8.875" style="111"/>
    <col min="9436" max="9436" width="4.75" style="111" customWidth="1"/>
    <col min="9437" max="9437" width="6.875" style="111" customWidth="1"/>
    <col min="9438" max="9438" width="25.25" style="111" customWidth="1"/>
    <col min="9439" max="9439" width="7.875" style="111" customWidth="1"/>
    <col min="9440" max="9440" width="23.875" style="111" customWidth="1"/>
    <col min="9441" max="9441" width="10.125" style="111" customWidth="1"/>
    <col min="9442" max="9442" width="6" style="111" customWidth="1"/>
    <col min="9443" max="9443" width="15.625" style="111" customWidth="1"/>
    <col min="9444" max="9444" width="20" style="111" customWidth="1"/>
    <col min="9445" max="9445" width="20.375" style="111" customWidth="1"/>
    <col min="9446" max="9471" width="8.875" style="111"/>
    <col min="9472" max="9472" width="6.875" style="111" customWidth="1"/>
    <col min="9473" max="9473" width="25.25" style="111" customWidth="1"/>
    <col min="9474" max="9474" width="7.875" style="111" customWidth="1"/>
    <col min="9475" max="9475" width="23.875" style="111" customWidth="1"/>
    <col min="9476" max="9476" width="10.125" style="111" customWidth="1"/>
    <col min="9477" max="9477" width="6" style="111" customWidth="1"/>
    <col min="9478" max="9478" width="15.625" style="111" customWidth="1"/>
    <col min="9479" max="9479" width="20" style="111" customWidth="1"/>
    <col min="9480" max="9480" width="20.375" style="111" customWidth="1"/>
    <col min="9481" max="9691" width="8.875" style="111"/>
    <col min="9692" max="9692" width="4.75" style="111" customWidth="1"/>
    <col min="9693" max="9693" width="6.875" style="111" customWidth="1"/>
    <col min="9694" max="9694" width="25.25" style="111" customWidth="1"/>
    <col min="9695" max="9695" width="7.875" style="111" customWidth="1"/>
    <col min="9696" max="9696" width="23.875" style="111" customWidth="1"/>
    <col min="9697" max="9697" width="10.125" style="111" customWidth="1"/>
    <col min="9698" max="9698" width="6" style="111" customWidth="1"/>
    <col min="9699" max="9699" width="15.625" style="111" customWidth="1"/>
    <col min="9700" max="9700" width="20" style="111" customWidth="1"/>
    <col min="9701" max="9701" width="20.375" style="111" customWidth="1"/>
    <col min="9702" max="9727" width="8.875" style="111"/>
    <col min="9728" max="9728" width="6.875" style="111" customWidth="1"/>
    <col min="9729" max="9729" width="25.25" style="111" customWidth="1"/>
    <col min="9730" max="9730" width="7.875" style="111" customWidth="1"/>
    <col min="9731" max="9731" width="23.875" style="111" customWidth="1"/>
    <col min="9732" max="9732" width="10.125" style="111" customWidth="1"/>
    <col min="9733" max="9733" width="6" style="111" customWidth="1"/>
    <col min="9734" max="9734" width="15.625" style="111" customWidth="1"/>
    <col min="9735" max="9735" width="20" style="111" customWidth="1"/>
    <col min="9736" max="9736" width="20.375" style="111" customWidth="1"/>
    <col min="9737" max="9947" width="8.875" style="111"/>
    <col min="9948" max="9948" width="4.75" style="111" customWidth="1"/>
    <col min="9949" max="9949" width="6.875" style="111" customWidth="1"/>
    <col min="9950" max="9950" width="25.25" style="111" customWidth="1"/>
    <col min="9951" max="9951" width="7.875" style="111" customWidth="1"/>
    <col min="9952" max="9952" width="23.875" style="111" customWidth="1"/>
    <col min="9953" max="9953" width="10.125" style="111" customWidth="1"/>
    <col min="9954" max="9954" width="6" style="111" customWidth="1"/>
    <col min="9955" max="9955" width="15.625" style="111" customWidth="1"/>
    <col min="9956" max="9956" width="20" style="111" customWidth="1"/>
    <col min="9957" max="9957" width="20.375" style="111" customWidth="1"/>
    <col min="9958" max="9983" width="8.875" style="111"/>
    <col min="9984" max="9984" width="6.875" style="111" customWidth="1"/>
    <col min="9985" max="9985" width="25.25" style="111" customWidth="1"/>
    <col min="9986" max="9986" width="7.875" style="111" customWidth="1"/>
    <col min="9987" max="9987" width="23.875" style="111" customWidth="1"/>
    <col min="9988" max="9988" width="10.125" style="111" customWidth="1"/>
    <col min="9989" max="9989" width="6" style="111" customWidth="1"/>
    <col min="9990" max="9990" width="15.625" style="111" customWidth="1"/>
    <col min="9991" max="9991" width="20" style="111" customWidth="1"/>
    <col min="9992" max="9992" width="20.375" style="111" customWidth="1"/>
    <col min="9993" max="10203" width="8.875" style="111"/>
    <col min="10204" max="10204" width="4.75" style="111" customWidth="1"/>
    <col min="10205" max="10205" width="6.875" style="111" customWidth="1"/>
    <col min="10206" max="10206" width="25.25" style="111" customWidth="1"/>
    <col min="10207" max="10207" width="7.875" style="111" customWidth="1"/>
    <col min="10208" max="10208" width="23.875" style="111" customWidth="1"/>
    <col min="10209" max="10209" width="10.125" style="111" customWidth="1"/>
    <col min="10210" max="10210" width="6" style="111" customWidth="1"/>
    <col min="10211" max="10211" width="15.625" style="111" customWidth="1"/>
    <col min="10212" max="10212" width="20" style="111" customWidth="1"/>
    <col min="10213" max="10213" width="20.375" style="111" customWidth="1"/>
    <col min="10214" max="10239" width="8.875" style="111"/>
    <col min="10240" max="10240" width="6.875" style="111" customWidth="1"/>
    <col min="10241" max="10241" width="25.25" style="111" customWidth="1"/>
    <col min="10242" max="10242" width="7.875" style="111" customWidth="1"/>
    <col min="10243" max="10243" width="23.875" style="111" customWidth="1"/>
    <col min="10244" max="10244" width="10.125" style="111" customWidth="1"/>
    <col min="10245" max="10245" width="6" style="111" customWidth="1"/>
    <col min="10246" max="10246" width="15.625" style="111" customWidth="1"/>
    <col min="10247" max="10247" width="20" style="111" customWidth="1"/>
    <col min="10248" max="10248" width="20.375" style="111" customWidth="1"/>
    <col min="10249" max="10459" width="8.875" style="111"/>
    <col min="10460" max="10460" width="4.75" style="111" customWidth="1"/>
    <col min="10461" max="10461" width="6.875" style="111" customWidth="1"/>
    <col min="10462" max="10462" width="25.25" style="111" customWidth="1"/>
    <col min="10463" max="10463" width="7.875" style="111" customWidth="1"/>
    <col min="10464" max="10464" width="23.875" style="111" customWidth="1"/>
    <col min="10465" max="10465" width="10.125" style="111" customWidth="1"/>
    <col min="10466" max="10466" width="6" style="111" customWidth="1"/>
    <col min="10467" max="10467" width="15.625" style="111" customWidth="1"/>
    <col min="10468" max="10468" width="20" style="111" customWidth="1"/>
    <col min="10469" max="10469" width="20.375" style="111" customWidth="1"/>
    <col min="10470" max="10495" width="8.875" style="111"/>
    <col min="10496" max="10496" width="6.875" style="111" customWidth="1"/>
    <col min="10497" max="10497" width="25.25" style="111" customWidth="1"/>
    <col min="10498" max="10498" width="7.875" style="111" customWidth="1"/>
    <col min="10499" max="10499" width="23.875" style="111" customWidth="1"/>
    <col min="10500" max="10500" width="10.125" style="111" customWidth="1"/>
    <col min="10501" max="10501" width="6" style="111" customWidth="1"/>
    <col min="10502" max="10502" width="15.625" style="111" customWidth="1"/>
    <col min="10503" max="10503" width="20" style="111" customWidth="1"/>
    <col min="10504" max="10504" width="20.375" style="111" customWidth="1"/>
    <col min="10505" max="10715" width="8.875" style="111"/>
    <col min="10716" max="10716" width="4.75" style="111" customWidth="1"/>
    <col min="10717" max="10717" width="6.875" style="111" customWidth="1"/>
    <col min="10718" max="10718" width="25.25" style="111" customWidth="1"/>
    <col min="10719" max="10719" width="7.875" style="111" customWidth="1"/>
    <col min="10720" max="10720" width="23.875" style="111" customWidth="1"/>
    <col min="10721" max="10721" width="10.125" style="111" customWidth="1"/>
    <col min="10722" max="10722" width="6" style="111" customWidth="1"/>
    <col min="10723" max="10723" width="15.625" style="111" customWidth="1"/>
    <col min="10724" max="10724" width="20" style="111" customWidth="1"/>
    <col min="10725" max="10725" width="20.375" style="111" customWidth="1"/>
    <col min="10726" max="10751" width="8.875" style="111"/>
    <col min="10752" max="10752" width="6.875" style="111" customWidth="1"/>
    <col min="10753" max="10753" width="25.25" style="111" customWidth="1"/>
    <col min="10754" max="10754" width="7.875" style="111" customWidth="1"/>
    <col min="10755" max="10755" width="23.875" style="111" customWidth="1"/>
    <col min="10756" max="10756" width="10.125" style="111" customWidth="1"/>
    <col min="10757" max="10757" width="6" style="111" customWidth="1"/>
    <col min="10758" max="10758" width="15.625" style="111" customWidth="1"/>
    <col min="10759" max="10759" width="20" style="111" customWidth="1"/>
    <col min="10760" max="10760" width="20.375" style="111" customWidth="1"/>
    <col min="10761" max="10971" width="8.875" style="111"/>
    <col min="10972" max="10972" width="4.75" style="111" customWidth="1"/>
    <col min="10973" max="10973" width="6.875" style="111" customWidth="1"/>
    <col min="10974" max="10974" width="25.25" style="111" customWidth="1"/>
    <col min="10975" max="10975" width="7.875" style="111" customWidth="1"/>
    <col min="10976" max="10976" width="23.875" style="111" customWidth="1"/>
    <col min="10977" max="10977" width="10.125" style="111" customWidth="1"/>
    <col min="10978" max="10978" width="6" style="111" customWidth="1"/>
    <col min="10979" max="10979" width="15.625" style="111" customWidth="1"/>
    <col min="10980" max="10980" width="20" style="111" customWidth="1"/>
    <col min="10981" max="10981" width="20.375" style="111" customWidth="1"/>
    <col min="10982" max="11007" width="8.875" style="111"/>
    <col min="11008" max="11008" width="6.875" style="111" customWidth="1"/>
    <col min="11009" max="11009" width="25.25" style="111" customWidth="1"/>
    <col min="11010" max="11010" width="7.875" style="111" customWidth="1"/>
    <col min="11011" max="11011" width="23.875" style="111" customWidth="1"/>
    <col min="11012" max="11012" width="10.125" style="111" customWidth="1"/>
    <col min="11013" max="11013" width="6" style="111" customWidth="1"/>
    <col min="11014" max="11014" width="15.625" style="111" customWidth="1"/>
    <col min="11015" max="11015" width="20" style="111" customWidth="1"/>
    <col min="11016" max="11016" width="20.375" style="111" customWidth="1"/>
    <col min="11017" max="11227" width="8.875" style="111"/>
    <col min="11228" max="11228" width="4.75" style="111" customWidth="1"/>
    <col min="11229" max="11229" width="6.875" style="111" customWidth="1"/>
    <col min="11230" max="11230" width="25.25" style="111" customWidth="1"/>
    <col min="11231" max="11231" width="7.875" style="111" customWidth="1"/>
    <col min="11232" max="11232" width="23.875" style="111" customWidth="1"/>
    <col min="11233" max="11233" width="10.125" style="111" customWidth="1"/>
    <col min="11234" max="11234" width="6" style="111" customWidth="1"/>
    <col min="11235" max="11235" width="15.625" style="111" customWidth="1"/>
    <col min="11236" max="11236" width="20" style="111" customWidth="1"/>
    <col min="11237" max="11237" width="20.375" style="111" customWidth="1"/>
    <col min="11238" max="11263" width="8.875" style="111"/>
    <col min="11264" max="11264" width="6.875" style="111" customWidth="1"/>
    <col min="11265" max="11265" width="25.25" style="111" customWidth="1"/>
    <col min="11266" max="11266" width="7.875" style="111" customWidth="1"/>
    <col min="11267" max="11267" width="23.875" style="111" customWidth="1"/>
    <col min="11268" max="11268" width="10.125" style="111" customWidth="1"/>
    <col min="11269" max="11269" width="6" style="111" customWidth="1"/>
    <col min="11270" max="11270" width="15.625" style="111" customWidth="1"/>
    <col min="11271" max="11271" width="20" style="111" customWidth="1"/>
    <col min="11272" max="11272" width="20.375" style="111" customWidth="1"/>
    <col min="11273" max="11483" width="8.875" style="111"/>
    <col min="11484" max="11484" width="4.75" style="111" customWidth="1"/>
    <col min="11485" max="11485" width="6.875" style="111" customWidth="1"/>
    <col min="11486" max="11486" width="25.25" style="111" customWidth="1"/>
    <col min="11487" max="11487" width="7.875" style="111" customWidth="1"/>
    <col min="11488" max="11488" width="23.875" style="111" customWidth="1"/>
    <col min="11489" max="11489" width="10.125" style="111" customWidth="1"/>
    <col min="11490" max="11490" width="6" style="111" customWidth="1"/>
    <col min="11491" max="11491" width="15.625" style="111" customWidth="1"/>
    <col min="11492" max="11492" width="20" style="111" customWidth="1"/>
    <col min="11493" max="11493" width="20.375" style="111" customWidth="1"/>
    <col min="11494" max="11519" width="8.875" style="111"/>
    <col min="11520" max="11520" width="6.875" style="111" customWidth="1"/>
    <col min="11521" max="11521" width="25.25" style="111" customWidth="1"/>
    <col min="11522" max="11522" width="7.875" style="111" customWidth="1"/>
    <col min="11523" max="11523" width="23.875" style="111" customWidth="1"/>
    <col min="11524" max="11524" width="10.125" style="111" customWidth="1"/>
    <col min="11525" max="11525" width="6" style="111" customWidth="1"/>
    <col min="11526" max="11526" width="15.625" style="111" customWidth="1"/>
    <col min="11527" max="11527" width="20" style="111" customWidth="1"/>
    <col min="11528" max="11528" width="20.375" style="111" customWidth="1"/>
    <col min="11529" max="11739" width="8.875" style="111"/>
    <col min="11740" max="11740" width="4.75" style="111" customWidth="1"/>
    <col min="11741" max="11741" width="6.875" style="111" customWidth="1"/>
    <col min="11742" max="11742" width="25.25" style="111" customWidth="1"/>
    <col min="11743" max="11743" width="7.875" style="111" customWidth="1"/>
    <col min="11744" max="11744" width="23.875" style="111" customWidth="1"/>
    <col min="11745" max="11745" width="10.125" style="111" customWidth="1"/>
    <col min="11746" max="11746" width="6" style="111" customWidth="1"/>
    <col min="11747" max="11747" width="15.625" style="111" customWidth="1"/>
    <col min="11748" max="11748" width="20" style="111" customWidth="1"/>
    <col min="11749" max="11749" width="20.375" style="111" customWidth="1"/>
    <col min="11750" max="11775" width="8.875" style="111"/>
    <col min="11776" max="11776" width="6.875" style="111" customWidth="1"/>
    <col min="11777" max="11777" width="25.25" style="111" customWidth="1"/>
    <col min="11778" max="11778" width="7.875" style="111" customWidth="1"/>
    <col min="11779" max="11779" width="23.875" style="111" customWidth="1"/>
    <col min="11780" max="11780" width="10.125" style="111" customWidth="1"/>
    <col min="11781" max="11781" width="6" style="111" customWidth="1"/>
    <col min="11782" max="11782" width="15.625" style="111" customWidth="1"/>
    <col min="11783" max="11783" width="20" style="111" customWidth="1"/>
    <col min="11784" max="11784" width="20.375" style="111" customWidth="1"/>
    <col min="11785" max="11995" width="8.875" style="111"/>
    <col min="11996" max="11996" width="4.75" style="111" customWidth="1"/>
    <col min="11997" max="11997" width="6.875" style="111" customWidth="1"/>
    <col min="11998" max="11998" width="25.25" style="111" customWidth="1"/>
    <col min="11999" max="11999" width="7.875" style="111" customWidth="1"/>
    <col min="12000" max="12000" width="23.875" style="111" customWidth="1"/>
    <col min="12001" max="12001" width="10.125" style="111" customWidth="1"/>
    <col min="12002" max="12002" width="6" style="111" customWidth="1"/>
    <col min="12003" max="12003" width="15.625" style="111" customWidth="1"/>
    <col min="12004" max="12004" width="20" style="111" customWidth="1"/>
    <col min="12005" max="12005" width="20.375" style="111" customWidth="1"/>
    <col min="12006" max="12031" width="8.875" style="111"/>
    <col min="12032" max="12032" width="6.875" style="111" customWidth="1"/>
    <col min="12033" max="12033" width="25.25" style="111" customWidth="1"/>
    <col min="12034" max="12034" width="7.875" style="111" customWidth="1"/>
    <col min="12035" max="12035" width="23.875" style="111" customWidth="1"/>
    <col min="12036" max="12036" width="10.125" style="111" customWidth="1"/>
    <col min="12037" max="12037" width="6" style="111" customWidth="1"/>
    <col min="12038" max="12038" width="15.625" style="111" customWidth="1"/>
    <col min="12039" max="12039" width="20" style="111" customWidth="1"/>
    <col min="12040" max="12040" width="20.375" style="111" customWidth="1"/>
    <col min="12041" max="12251" width="8.875" style="111"/>
    <col min="12252" max="12252" width="4.75" style="111" customWidth="1"/>
    <col min="12253" max="12253" width="6.875" style="111" customWidth="1"/>
    <col min="12254" max="12254" width="25.25" style="111" customWidth="1"/>
    <col min="12255" max="12255" width="7.875" style="111" customWidth="1"/>
    <col min="12256" max="12256" width="23.875" style="111" customWidth="1"/>
    <col min="12257" max="12257" width="10.125" style="111" customWidth="1"/>
    <col min="12258" max="12258" width="6" style="111" customWidth="1"/>
    <col min="12259" max="12259" width="15.625" style="111" customWidth="1"/>
    <col min="12260" max="12260" width="20" style="111" customWidth="1"/>
    <col min="12261" max="12261" width="20.375" style="111" customWidth="1"/>
    <col min="12262" max="12287" width="8.875" style="111"/>
    <col min="12288" max="12288" width="6.875" style="111" customWidth="1"/>
    <col min="12289" max="12289" width="25.25" style="111" customWidth="1"/>
    <col min="12290" max="12290" width="7.875" style="111" customWidth="1"/>
    <col min="12291" max="12291" width="23.875" style="111" customWidth="1"/>
    <col min="12292" max="12292" width="10.125" style="111" customWidth="1"/>
    <col min="12293" max="12293" width="6" style="111" customWidth="1"/>
    <col min="12294" max="12294" width="15.625" style="111" customWidth="1"/>
    <col min="12295" max="12295" width="20" style="111" customWidth="1"/>
    <col min="12296" max="12296" width="20.375" style="111" customWidth="1"/>
    <col min="12297" max="12507" width="8.875" style="111"/>
    <col min="12508" max="12508" width="4.75" style="111" customWidth="1"/>
    <col min="12509" max="12509" width="6.875" style="111" customWidth="1"/>
    <col min="12510" max="12510" width="25.25" style="111" customWidth="1"/>
    <col min="12511" max="12511" width="7.875" style="111" customWidth="1"/>
    <col min="12512" max="12512" width="23.875" style="111" customWidth="1"/>
    <col min="12513" max="12513" width="10.125" style="111" customWidth="1"/>
    <col min="12514" max="12514" width="6" style="111" customWidth="1"/>
    <col min="12515" max="12515" width="15.625" style="111" customWidth="1"/>
    <col min="12516" max="12516" width="20" style="111" customWidth="1"/>
    <col min="12517" max="12517" width="20.375" style="111" customWidth="1"/>
    <col min="12518" max="12543" width="8.875" style="111"/>
    <col min="12544" max="12544" width="6.875" style="111" customWidth="1"/>
    <col min="12545" max="12545" width="25.25" style="111" customWidth="1"/>
    <col min="12546" max="12546" width="7.875" style="111" customWidth="1"/>
    <col min="12547" max="12547" width="23.875" style="111" customWidth="1"/>
    <col min="12548" max="12548" width="10.125" style="111" customWidth="1"/>
    <col min="12549" max="12549" width="6" style="111" customWidth="1"/>
    <col min="12550" max="12550" width="15.625" style="111" customWidth="1"/>
    <col min="12551" max="12551" width="20" style="111" customWidth="1"/>
    <col min="12552" max="12552" width="20.375" style="111" customWidth="1"/>
    <col min="12553" max="12763" width="8.875" style="111"/>
    <col min="12764" max="12764" width="4.75" style="111" customWidth="1"/>
    <col min="12765" max="12765" width="6.875" style="111" customWidth="1"/>
    <col min="12766" max="12766" width="25.25" style="111" customWidth="1"/>
    <col min="12767" max="12767" width="7.875" style="111" customWidth="1"/>
    <col min="12768" max="12768" width="23.875" style="111" customWidth="1"/>
    <col min="12769" max="12769" width="10.125" style="111" customWidth="1"/>
    <col min="12770" max="12770" width="6" style="111" customWidth="1"/>
    <col min="12771" max="12771" width="15.625" style="111" customWidth="1"/>
    <col min="12772" max="12772" width="20" style="111" customWidth="1"/>
    <col min="12773" max="12773" width="20.375" style="111" customWidth="1"/>
    <col min="12774" max="12799" width="8.875" style="111"/>
    <col min="12800" max="12800" width="6.875" style="111" customWidth="1"/>
    <col min="12801" max="12801" width="25.25" style="111" customWidth="1"/>
    <col min="12802" max="12802" width="7.875" style="111" customWidth="1"/>
    <col min="12803" max="12803" width="23.875" style="111" customWidth="1"/>
    <col min="12804" max="12804" width="10.125" style="111" customWidth="1"/>
    <col min="12805" max="12805" width="6" style="111" customWidth="1"/>
    <col min="12806" max="12806" width="15.625" style="111" customWidth="1"/>
    <col min="12807" max="12807" width="20" style="111" customWidth="1"/>
    <col min="12808" max="12808" width="20.375" style="111" customWidth="1"/>
    <col min="12809" max="13019" width="8.875" style="111"/>
    <col min="13020" max="13020" width="4.75" style="111" customWidth="1"/>
    <col min="13021" max="13021" width="6.875" style="111" customWidth="1"/>
    <col min="13022" max="13022" width="25.25" style="111" customWidth="1"/>
    <col min="13023" max="13023" width="7.875" style="111" customWidth="1"/>
    <col min="13024" max="13024" width="23.875" style="111" customWidth="1"/>
    <col min="13025" max="13025" width="10.125" style="111" customWidth="1"/>
    <col min="13026" max="13026" width="6" style="111" customWidth="1"/>
    <col min="13027" max="13027" width="15.625" style="111" customWidth="1"/>
    <col min="13028" max="13028" width="20" style="111" customWidth="1"/>
    <col min="13029" max="13029" width="20.375" style="111" customWidth="1"/>
    <col min="13030" max="13055" width="8.875" style="111"/>
    <col min="13056" max="13056" width="6.875" style="111" customWidth="1"/>
    <col min="13057" max="13057" width="25.25" style="111" customWidth="1"/>
    <col min="13058" max="13058" width="7.875" style="111" customWidth="1"/>
    <col min="13059" max="13059" width="23.875" style="111" customWidth="1"/>
    <col min="13060" max="13060" width="10.125" style="111" customWidth="1"/>
    <col min="13061" max="13061" width="6" style="111" customWidth="1"/>
    <col min="13062" max="13062" width="15.625" style="111" customWidth="1"/>
    <col min="13063" max="13063" width="20" style="111" customWidth="1"/>
    <col min="13064" max="13064" width="20.375" style="111" customWidth="1"/>
    <col min="13065" max="13275" width="8.875" style="111"/>
    <col min="13276" max="13276" width="4.75" style="111" customWidth="1"/>
    <col min="13277" max="13277" width="6.875" style="111" customWidth="1"/>
    <col min="13278" max="13278" width="25.25" style="111" customWidth="1"/>
    <col min="13279" max="13279" width="7.875" style="111" customWidth="1"/>
    <col min="13280" max="13280" width="23.875" style="111" customWidth="1"/>
    <col min="13281" max="13281" width="10.125" style="111" customWidth="1"/>
    <col min="13282" max="13282" width="6" style="111" customWidth="1"/>
    <col min="13283" max="13283" width="15.625" style="111" customWidth="1"/>
    <col min="13284" max="13284" width="20" style="111" customWidth="1"/>
    <col min="13285" max="13285" width="20.375" style="111" customWidth="1"/>
    <col min="13286" max="13311" width="8.875" style="111"/>
    <col min="13312" max="13312" width="6.875" style="111" customWidth="1"/>
    <col min="13313" max="13313" width="25.25" style="111" customWidth="1"/>
    <col min="13314" max="13314" width="7.875" style="111" customWidth="1"/>
    <col min="13315" max="13315" width="23.875" style="111" customWidth="1"/>
    <col min="13316" max="13316" width="10.125" style="111" customWidth="1"/>
    <col min="13317" max="13317" width="6" style="111" customWidth="1"/>
    <col min="13318" max="13318" width="15.625" style="111" customWidth="1"/>
    <col min="13319" max="13319" width="20" style="111" customWidth="1"/>
    <col min="13320" max="13320" width="20.375" style="111" customWidth="1"/>
    <col min="13321" max="13531" width="8.875" style="111"/>
    <col min="13532" max="13532" width="4.75" style="111" customWidth="1"/>
    <col min="13533" max="13533" width="6.875" style="111" customWidth="1"/>
    <col min="13534" max="13534" width="25.25" style="111" customWidth="1"/>
    <col min="13535" max="13535" width="7.875" style="111" customWidth="1"/>
    <col min="13536" max="13536" width="23.875" style="111" customWidth="1"/>
    <col min="13537" max="13537" width="10.125" style="111" customWidth="1"/>
    <col min="13538" max="13538" width="6" style="111" customWidth="1"/>
    <col min="13539" max="13539" width="15.625" style="111" customWidth="1"/>
    <col min="13540" max="13540" width="20" style="111" customWidth="1"/>
    <col min="13541" max="13541" width="20.375" style="111" customWidth="1"/>
    <col min="13542" max="13567" width="8.875" style="111"/>
    <col min="13568" max="13568" width="6.875" style="111" customWidth="1"/>
    <col min="13569" max="13569" width="25.25" style="111" customWidth="1"/>
    <col min="13570" max="13570" width="7.875" style="111" customWidth="1"/>
    <col min="13571" max="13571" width="23.875" style="111" customWidth="1"/>
    <col min="13572" max="13572" width="10.125" style="111" customWidth="1"/>
    <col min="13573" max="13573" width="6" style="111" customWidth="1"/>
    <col min="13574" max="13574" width="15.625" style="111" customWidth="1"/>
    <col min="13575" max="13575" width="20" style="111" customWidth="1"/>
    <col min="13576" max="13576" width="20.375" style="111" customWidth="1"/>
    <col min="13577" max="13787" width="8.875" style="111"/>
    <col min="13788" max="13788" width="4.75" style="111" customWidth="1"/>
    <col min="13789" max="13789" width="6.875" style="111" customWidth="1"/>
    <col min="13790" max="13790" width="25.25" style="111" customWidth="1"/>
    <col min="13791" max="13791" width="7.875" style="111" customWidth="1"/>
    <col min="13792" max="13792" width="23.875" style="111" customWidth="1"/>
    <col min="13793" max="13793" width="10.125" style="111" customWidth="1"/>
    <col min="13794" max="13794" width="6" style="111" customWidth="1"/>
    <col min="13795" max="13795" width="15.625" style="111" customWidth="1"/>
    <col min="13796" max="13796" width="20" style="111" customWidth="1"/>
    <col min="13797" max="13797" width="20.375" style="111" customWidth="1"/>
    <col min="13798" max="13823" width="8.875" style="111"/>
    <col min="13824" max="13824" width="6.875" style="111" customWidth="1"/>
    <col min="13825" max="13825" width="25.25" style="111" customWidth="1"/>
    <col min="13826" max="13826" width="7.875" style="111" customWidth="1"/>
    <col min="13827" max="13827" width="23.875" style="111" customWidth="1"/>
    <col min="13828" max="13828" width="10.125" style="111" customWidth="1"/>
    <col min="13829" max="13829" width="6" style="111" customWidth="1"/>
    <col min="13830" max="13830" width="15.625" style="111" customWidth="1"/>
    <col min="13831" max="13831" width="20" style="111" customWidth="1"/>
    <col min="13832" max="13832" width="20.375" style="111" customWidth="1"/>
    <col min="13833" max="14043" width="8.875" style="111"/>
    <col min="14044" max="14044" width="4.75" style="111" customWidth="1"/>
    <col min="14045" max="14045" width="6.875" style="111" customWidth="1"/>
    <col min="14046" max="14046" width="25.25" style="111" customWidth="1"/>
    <col min="14047" max="14047" width="7.875" style="111" customWidth="1"/>
    <col min="14048" max="14048" width="23.875" style="111" customWidth="1"/>
    <col min="14049" max="14049" width="10.125" style="111" customWidth="1"/>
    <col min="14050" max="14050" width="6" style="111" customWidth="1"/>
    <col min="14051" max="14051" width="15.625" style="111" customWidth="1"/>
    <col min="14052" max="14052" width="20" style="111" customWidth="1"/>
    <col min="14053" max="14053" width="20.375" style="111" customWidth="1"/>
    <col min="14054" max="14079" width="8.875" style="111"/>
    <col min="14080" max="14080" width="6.875" style="111" customWidth="1"/>
    <col min="14081" max="14081" width="25.25" style="111" customWidth="1"/>
    <col min="14082" max="14082" width="7.875" style="111" customWidth="1"/>
    <col min="14083" max="14083" width="23.875" style="111" customWidth="1"/>
    <col min="14084" max="14084" width="10.125" style="111" customWidth="1"/>
    <col min="14085" max="14085" width="6" style="111" customWidth="1"/>
    <col min="14086" max="14086" width="15.625" style="111" customWidth="1"/>
    <col min="14087" max="14087" width="20" style="111" customWidth="1"/>
    <col min="14088" max="14088" width="20.375" style="111" customWidth="1"/>
    <col min="14089" max="14299" width="8.875" style="111"/>
    <col min="14300" max="14300" width="4.75" style="111" customWidth="1"/>
    <col min="14301" max="14301" width="6.875" style="111" customWidth="1"/>
    <col min="14302" max="14302" width="25.25" style="111" customWidth="1"/>
    <col min="14303" max="14303" width="7.875" style="111" customWidth="1"/>
    <col min="14304" max="14304" width="23.875" style="111" customWidth="1"/>
    <col min="14305" max="14305" width="10.125" style="111" customWidth="1"/>
    <col min="14306" max="14306" width="6" style="111" customWidth="1"/>
    <col min="14307" max="14307" width="15.625" style="111" customWidth="1"/>
    <col min="14308" max="14308" width="20" style="111" customWidth="1"/>
    <col min="14309" max="14309" width="20.375" style="111" customWidth="1"/>
    <col min="14310" max="14335" width="8.875" style="111"/>
    <col min="14336" max="14336" width="6.875" style="111" customWidth="1"/>
    <col min="14337" max="14337" width="25.25" style="111" customWidth="1"/>
    <col min="14338" max="14338" width="7.875" style="111" customWidth="1"/>
    <col min="14339" max="14339" width="23.875" style="111" customWidth="1"/>
    <col min="14340" max="14340" width="10.125" style="111" customWidth="1"/>
    <col min="14341" max="14341" width="6" style="111" customWidth="1"/>
    <col min="14342" max="14342" width="15.625" style="111" customWidth="1"/>
    <col min="14343" max="14343" width="20" style="111" customWidth="1"/>
    <col min="14344" max="14344" width="20.375" style="111" customWidth="1"/>
    <col min="14345" max="14555" width="8.875" style="111"/>
    <col min="14556" max="14556" width="4.75" style="111" customWidth="1"/>
    <col min="14557" max="14557" width="6.875" style="111" customWidth="1"/>
    <col min="14558" max="14558" width="25.25" style="111" customWidth="1"/>
    <col min="14559" max="14559" width="7.875" style="111" customWidth="1"/>
    <col min="14560" max="14560" width="23.875" style="111" customWidth="1"/>
    <col min="14561" max="14561" width="10.125" style="111" customWidth="1"/>
    <col min="14562" max="14562" width="6" style="111" customWidth="1"/>
    <col min="14563" max="14563" width="15.625" style="111" customWidth="1"/>
    <col min="14564" max="14564" width="20" style="111" customWidth="1"/>
    <col min="14565" max="14565" width="20.375" style="111" customWidth="1"/>
    <col min="14566" max="14591" width="8.875" style="111"/>
    <col min="14592" max="14592" width="6.875" style="111" customWidth="1"/>
    <col min="14593" max="14593" width="25.25" style="111" customWidth="1"/>
    <col min="14594" max="14594" width="7.875" style="111" customWidth="1"/>
    <col min="14595" max="14595" width="23.875" style="111" customWidth="1"/>
    <col min="14596" max="14596" width="10.125" style="111" customWidth="1"/>
    <col min="14597" max="14597" width="6" style="111" customWidth="1"/>
    <col min="14598" max="14598" width="15.625" style="111" customWidth="1"/>
    <col min="14599" max="14599" width="20" style="111" customWidth="1"/>
    <col min="14600" max="14600" width="20.375" style="111" customWidth="1"/>
    <col min="14601" max="14811" width="8.875" style="111"/>
    <col min="14812" max="14812" width="4.75" style="111" customWidth="1"/>
    <col min="14813" max="14813" width="6.875" style="111" customWidth="1"/>
    <col min="14814" max="14814" width="25.25" style="111" customWidth="1"/>
    <col min="14815" max="14815" width="7.875" style="111" customWidth="1"/>
    <col min="14816" max="14816" width="23.875" style="111" customWidth="1"/>
    <col min="14817" max="14817" width="10.125" style="111" customWidth="1"/>
    <col min="14818" max="14818" width="6" style="111" customWidth="1"/>
    <col min="14819" max="14819" width="15.625" style="111" customWidth="1"/>
    <col min="14820" max="14820" width="20" style="111" customWidth="1"/>
    <col min="14821" max="14821" width="20.375" style="111" customWidth="1"/>
    <col min="14822" max="14847" width="8.875" style="111"/>
    <col min="14848" max="14848" width="6.875" style="111" customWidth="1"/>
    <col min="14849" max="14849" width="25.25" style="111" customWidth="1"/>
    <col min="14850" max="14850" width="7.875" style="111" customWidth="1"/>
    <col min="14851" max="14851" width="23.875" style="111" customWidth="1"/>
    <col min="14852" max="14852" width="10.125" style="111" customWidth="1"/>
    <col min="14853" max="14853" width="6" style="111" customWidth="1"/>
    <col min="14854" max="14854" width="15.625" style="111" customWidth="1"/>
    <col min="14855" max="14855" width="20" style="111" customWidth="1"/>
    <col min="14856" max="14856" width="20.375" style="111" customWidth="1"/>
    <col min="14857" max="15067" width="8.875" style="111"/>
    <col min="15068" max="15068" width="4.75" style="111" customWidth="1"/>
    <col min="15069" max="15069" width="6.875" style="111" customWidth="1"/>
    <col min="15070" max="15070" width="25.25" style="111" customWidth="1"/>
    <col min="15071" max="15071" width="7.875" style="111" customWidth="1"/>
    <col min="15072" max="15072" width="23.875" style="111" customWidth="1"/>
    <col min="15073" max="15073" width="10.125" style="111" customWidth="1"/>
    <col min="15074" max="15074" width="6" style="111" customWidth="1"/>
    <col min="15075" max="15075" width="15.625" style="111" customWidth="1"/>
    <col min="15076" max="15076" width="20" style="111" customWidth="1"/>
    <col min="15077" max="15077" width="20.375" style="111" customWidth="1"/>
    <col min="15078" max="15103" width="8.875" style="111"/>
    <col min="15104" max="15104" width="6.875" style="111" customWidth="1"/>
    <col min="15105" max="15105" width="25.25" style="111" customWidth="1"/>
    <col min="15106" max="15106" width="7.875" style="111" customWidth="1"/>
    <col min="15107" max="15107" width="23.875" style="111" customWidth="1"/>
    <col min="15108" max="15108" width="10.125" style="111" customWidth="1"/>
    <col min="15109" max="15109" width="6" style="111" customWidth="1"/>
    <col min="15110" max="15110" width="15.625" style="111" customWidth="1"/>
    <col min="15111" max="15111" width="20" style="111" customWidth="1"/>
    <col min="15112" max="15112" width="20.375" style="111" customWidth="1"/>
    <col min="15113" max="15323" width="8.875" style="111"/>
    <col min="15324" max="15324" width="4.75" style="111" customWidth="1"/>
    <col min="15325" max="15325" width="6.875" style="111" customWidth="1"/>
    <col min="15326" max="15326" width="25.25" style="111" customWidth="1"/>
    <col min="15327" max="15327" width="7.875" style="111" customWidth="1"/>
    <col min="15328" max="15328" width="23.875" style="111" customWidth="1"/>
    <col min="15329" max="15329" width="10.125" style="111" customWidth="1"/>
    <col min="15330" max="15330" width="6" style="111" customWidth="1"/>
    <col min="15331" max="15331" width="15.625" style="111" customWidth="1"/>
    <col min="15332" max="15332" width="20" style="111" customWidth="1"/>
    <col min="15333" max="15333" width="20.375" style="111" customWidth="1"/>
    <col min="15334" max="15359" width="8.875" style="111"/>
    <col min="15360" max="15360" width="6.875" style="111" customWidth="1"/>
    <col min="15361" max="15361" width="25.25" style="111" customWidth="1"/>
    <col min="15362" max="15362" width="7.875" style="111" customWidth="1"/>
    <col min="15363" max="15363" width="23.875" style="111" customWidth="1"/>
    <col min="15364" max="15364" width="10.125" style="111" customWidth="1"/>
    <col min="15365" max="15365" width="6" style="111" customWidth="1"/>
    <col min="15366" max="15366" width="15.625" style="111" customWidth="1"/>
    <col min="15367" max="15367" width="20" style="111" customWidth="1"/>
    <col min="15368" max="15368" width="20.375" style="111" customWidth="1"/>
    <col min="15369" max="15579" width="8.875" style="111"/>
    <col min="15580" max="15580" width="4.75" style="111" customWidth="1"/>
    <col min="15581" max="15581" width="6.875" style="111" customWidth="1"/>
    <col min="15582" max="15582" width="25.25" style="111" customWidth="1"/>
    <col min="15583" max="15583" width="7.875" style="111" customWidth="1"/>
    <col min="15584" max="15584" width="23.875" style="111" customWidth="1"/>
    <col min="15585" max="15585" width="10.125" style="111" customWidth="1"/>
    <col min="15586" max="15586" width="6" style="111" customWidth="1"/>
    <col min="15587" max="15587" width="15.625" style="111" customWidth="1"/>
    <col min="15588" max="15588" width="20" style="111" customWidth="1"/>
    <col min="15589" max="15589" width="20.375" style="111" customWidth="1"/>
    <col min="15590" max="15615" width="8.875" style="111"/>
    <col min="15616" max="15616" width="6.875" style="111" customWidth="1"/>
    <col min="15617" max="15617" width="25.25" style="111" customWidth="1"/>
    <col min="15618" max="15618" width="7.875" style="111" customWidth="1"/>
    <col min="15619" max="15619" width="23.875" style="111" customWidth="1"/>
    <col min="15620" max="15620" width="10.125" style="111" customWidth="1"/>
    <col min="15621" max="15621" width="6" style="111" customWidth="1"/>
    <col min="15622" max="15622" width="15.625" style="111" customWidth="1"/>
    <col min="15623" max="15623" width="20" style="111" customWidth="1"/>
    <col min="15624" max="15624" width="20.375" style="111" customWidth="1"/>
    <col min="15625" max="15835" width="8.875" style="111"/>
    <col min="15836" max="15836" width="4.75" style="111" customWidth="1"/>
    <col min="15837" max="15837" width="6.875" style="111" customWidth="1"/>
    <col min="15838" max="15838" width="25.25" style="111" customWidth="1"/>
    <col min="15839" max="15839" width="7.875" style="111" customWidth="1"/>
    <col min="15840" max="15840" width="23.875" style="111" customWidth="1"/>
    <col min="15841" max="15841" width="10.125" style="111" customWidth="1"/>
    <col min="15842" max="15842" width="6" style="111" customWidth="1"/>
    <col min="15843" max="15843" width="15.625" style="111" customWidth="1"/>
    <col min="15844" max="15844" width="20" style="111" customWidth="1"/>
    <col min="15845" max="15845" width="20.375" style="111" customWidth="1"/>
    <col min="15846" max="15871" width="8.875" style="111"/>
    <col min="15872" max="15872" width="6.875" style="111" customWidth="1"/>
    <col min="15873" max="15873" width="25.25" style="111" customWidth="1"/>
    <col min="15874" max="15874" width="7.875" style="111" customWidth="1"/>
    <col min="15875" max="15875" width="23.875" style="111" customWidth="1"/>
    <col min="15876" max="15876" width="10.125" style="111" customWidth="1"/>
    <col min="15877" max="15877" width="6" style="111" customWidth="1"/>
    <col min="15878" max="15878" width="15.625" style="111" customWidth="1"/>
    <col min="15879" max="15879" width="20" style="111" customWidth="1"/>
    <col min="15880" max="15880" width="20.375" style="111" customWidth="1"/>
    <col min="15881" max="16091" width="8.875" style="111"/>
    <col min="16092" max="16092" width="4.75" style="111" customWidth="1"/>
    <col min="16093" max="16093" width="6.875" style="111" customWidth="1"/>
    <col min="16094" max="16094" width="25.25" style="111" customWidth="1"/>
    <col min="16095" max="16095" width="7.875" style="111" customWidth="1"/>
    <col min="16096" max="16096" width="23.875" style="111" customWidth="1"/>
    <col min="16097" max="16097" width="10.125" style="111" customWidth="1"/>
    <col min="16098" max="16098" width="6" style="111" customWidth="1"/>
    <col min="16099" max="16099" width="15.625" style="111" customWidth="1"/>
    <col min="16100" max="16100" width="20" style="111" customWidth="1"/>
    <col min="16101" max="16101" width="20.375" style="111" customWidth="1"/>
    <col min="16102" max="16127" width="8.875" style="111"/>
    <col min="16128" max="16128" width="6.875" style="111" customWidth="1"/>
    <col min="16129" max="16129" width="25.25" style="111" customWidth="1"/>
    <col min="16130" max="16130" width="7.875" style="111" customWidth="1"/>
    <col min="16131" max="16131" width="23.875" style="111" customWidth="1"/>
    <col min="16132" max="16132" width="10.125" style="111" customWidth="1"/>
    <col min="16133" max="16133" width="6" style="111" customWidth="1"/>
    <col min="16134" max="16134" width="15.625" style="111" customWidth="1"/>
    <col min="16135" max="16135" width="20" style="111" customWidth="1"/>
    <col min="16136" max="16136" width="20.375" style="111" customWidth="1"/>
    <col min="16137" max="16347" width="8.875" style="111"/>
    <col min="16348" max="16348" width="4.75" style="111" customWidth="1"/>
    <col min="16349" max="16349" width="6.875" style="111" customWidth="1"/>
    <col min="16350" max="16350" width="25.25" style="111" customWidth="1"/>
    <col min="16351" max="16351" width="7.875" style="111" customWidth="1"/>
    <col min="16352" max="16352" width="23.875" style="111" customWidth="1"/>
    <col min="16353" max="16353" width="10.125" style="111" customWidth="1"/>
    <col min="16354" max="16354" width="6" style="111" customWidth="1"/>
    <col min="16355" max="16355" width="15.625" style="111" customWidth="1"/>
    <col min="16356" max="16356" width="20" style="111" customWidth="1"/>
    <col min="16357" max="16357" width="20.375" style="111" customWidth="1"/>
    <col min="16358" max="16384" width="8.875" style="111"/>
  </cols>
  <sheetData>
    <row r="1" spans="1:14" ht="28.5" customHeight="1">
      <c r="A1" s="138" t="s">
        <v>1</v>
      </c>
      <c r="B1" s="139" t="s">
        <v>273</v>
      </c>
      <c r="C1" s="140" t="s">
        <v>3</v>
      </c>
      <c r="D1" s="141" t="s">
        <v>274</v>
      </c>
      <c r="E1" s="142" t="s">
        <v>5</v>
      </c>
      <c r="F1" s="143" t="s">
        <v>275</v>
      </c>
      <c r="G1" s="143" t="s">
        <v>276</v>
      </c>
      <c r="H1" s="144" t="s">
        <v>277</v>
      </c>
    </row>
    <row r="2" spans="1:14" ht="14.25" customHeight="1">
      <c r="A2" s="131"/>
      <c r="B2" s="112"/>
      <c r="C2" s="113"/>
      <c r="D2" s="114"/>
      <c r="E2" s="115"/>
      <c r="F2" s="211"/>
      <c r="G2" s="212"/>
      <c r="H2" s="213"/>
    </row>
    <row r="3" spans="1:14" ht="14.25" customHeight="1">
      <c r="A3" s="68"/>
      <c r="B3" s="40"/>
      <c r="C3" s="117"/>
      <c r="D3" s="118"/>
      <c r="E3" s="119"/>
      <c r="F3" s="214"/>
      <c r="G3" s="215"/>
      <c r="H3" s="216"/>
    </row>
    <row r="4" spans="1:14" ht="14.25" customHeight="1">
      <c r="A4" s="131"/>
      <c r="B4" s="112"/>
      <c r="C4" s="113"/>
      <c r="D4" s="114"/>
      <c r="E4" s="115"/>
      <c r="F4" s="211"/>
      <c r="G4" s="217"/>
      <c r="H4" s="213"/>
    </row>
    <row r="5" spans="1:14" ht="14.25" customHeight="1">
      <c r="A5" s="125" t="s">
        <v>180</v>
      </c>
      <c r="B5" s="120" t="s">
        <v>278</v>
      </c>
      <c r="C5" s="121"/>
      <c r="D5" s="118">
        <v>1</v>
      </c>
      <c r="E5" s="119" t="s">
        <v>9</v>
      </c>
      <c r="F5" s="218"/>
      <c r="G5" s="215">
        <f>G49</f>
        <v>21502999</v>
      </c>
      <c r="H5" s="219"/>
    </row>
    <row r="6" spans="1:14" ht="14.25" customHeight="1">
      <c r="A6" s="131"/>
      <c r="B6" s="112"/>
      <c r="C6" s="113"/>
      <c r="D6" s="114"/>
      <c r="E6" s="115"/>
      <c r="F6" s="211"/>
      <c r="G6" s="217"/>
      <c r="H6" s="213"/>
    </row>
    <row r="7" spans="1:14" ht="14.25" customHeight="1">
      <c r="A7" s="125"/>
      <c r="B7" s="116"/>
      <c r="C7" s="117"/>
      <c r="D7" s="118"/>
      <c r="E7" s="119"/>
      <c r="F7" s="214"/>
      <c r="G7" s="215"/>
      <c r="H7" s="216"/>
    </row>
    <row r="8" spans="1:14" ht="14.25" customHeight="1">
      <c r="A8" s="131"/>
      <c r="B8" s="112"/>
      <c r="C8" s="113"/>
      <c r="D8" s="114"/>
      <c r="E8" s="115"/>
      <c r="F8" s="211"/>
      <c r="G8" s="217"/>
      <c r="H8" s="213"/>
    </row>
    <row r="9" spans="1:14" ht="14.25" customHeight="1">
      <c r="A9" s="125"/>
      <c r="B9" s="116"/>
      <c r="C9" s="117"/>
      <c r="D9" s="118"/>
      <c r="E9" s="119"/>
      <c r="F9" s="214"/>
      <c r="G9" s="215"/>
      <c r="H9" s="216"/>
      <c r="L9" s="122"/>
      <c r="N9" s="123"/>
    </row>
    <row r="10" spans="1:14" ht="14.25" customHeight="1">
      <c r="A10" s="131"/>
      <c r="B10" s="112"/>
      <c r="C10" s="113"/>
      <c r="D10" s="114"/>
      <c r="E10" s="115"/>
      <c r="F10" s="211"/>
      <c r="G10" s="217"/>
      <c r="H10" s="213"/>
    </row>
    <row r="11" spans="1:14" ht="14.25" customHeight="1">
      <c r="A11" s="131"/>
      <c r="B11" s="124" t="s">
        <v>431</v>
      </c>
      <c r="C11" s="117"/>
      <c r="D11" s="118"/>
      <c r="E11" s="125"/>
      <c r="F11" s="211"/>
      <c r="G11" s="215">
        <f>SUM(G4:G7)</f>
        <v>21502999</v>
      </c>
      <c r="H11" s="216"/>
      <c r="L11" s="122"/>
      <c r="N11" s="123"/>
    </row>
    <row r="12" spans="1:14" ht="14.25" customHeight="1">
      <c r="A12" s="145"/>
      <c r="B12" s="112"/>
      <c r="C12" s="113"/>
      <c r="D12" s="114"/>
      <c r="E12" s="115"/>
      <c r="F12" s="220"/>
      <c r="G12" s="217"/>
      <c r="H12" s="221"/>
    </row>
    <row r="13" spans="1:14" ht="14.25" customHeight="1">
      <c r="A13" s="125"/>
      <c r="B13" s="116"/>
      <c r="C13" s="117"/>
      <c r="D13" s="118"/>
      <c r="E13" s="125"/>
      <c r="F13" s="214"/>
      <c r="G13" s="215"/>
      <c r="H13" s="216"/>
      <c r="L13" s="122"/>
      <c r="N13" s="123"/>
    </row>
    <row r="14" spans="1:14" ht="14.25" customHeight="1">
      <c r="A14" s="131"/>
      <c r="B14" s="112"/>
      <c r="C14" s="113"/>
      <c r="D14" s="114"/>
      <c r="E14" s="115"/>
      <c r="F14" s="220"/>
      <c r="G14" s="217"/>
      <c r="H14" s="213"/>
    </row>
    <row r="15" spans="1:14" ht="14.25" customHeight="1">
      <c r="A15" s="131"/>
      <c r="B15" s="116"/>
      <c r="C15" s="117"/>
      <c r="D15" s="118"/>
      <c r="E15" s="125"/>
      <c r="F15" s="214"/>
      <c r="G15" s="215"/>
      <c r="H15" s="216"/>
      <c r="L15" s="122"/>
      <c r="N15" s="123"/>
    </row>
    <row r="16" spans="1:14" ht="14.25" customHeight="1">
      <c r="A16" s="145"/>
      <c r="B16" s="112"/>
      <c r="C16" s="113"/>
      <c r="D16" s="114"/>
      <c r="E16" s="115"/>
      <c r="F16" s="220"/>
      <c r="G16" s="217"/>
      <c r="H16" s="213"/>
    </row>
    <row r="17" spans="1:14" ht="14.25" customHeight="1">
      <c r="A17" s="125"/>
      <c r="B17" s="116"/>
      <c r="C17" s="117"/>
      <c r="D17" s="114"/>
      <c r="E17" s="125"/>
      <c r="F17" s="214"/>
      <c r="G17" s="215"/>
      <c r="H17" s="216"/>
      <c r="L17" s="122"/>
      <c r="N17" s="123"/>
    </row>
    <row r="18" spans="1:14" ht="14.25" customHeight="1">
      <c r="A18" s="131"/>
      <c r="B18" s="126"/>
      <c r="C18" s="127"/>
      <c r="D18" s="128"/>
      <c r="E18" s="129"/>
      <c r="F18" s="211"/>
      <c r="G18" s="217"/>
      <c r="H18" s="213"/>
    </row>
    <row r="19" spans="1:14" ht="14.25" customHeight="1">
      <c r="A19" s="131"/>
      <c r="B19" s="112"/>
      <c r="C19" s="113"/>
      <c r="D19" s="114"/>
      <c r="E19" s="115"/>
      <c r="F19" s="214"/>
      <c r="G19" s="215"/>
      <c r="H19" s="216"/>
      <c r="L19" s="122"/>
      <c r="N19" s="123"/>
    </row>
    <row r="20" spans="1:14" ht="14.25" customHeight="1">
      <c r="A20" s="145"/>
      <c r="B20" s="126"/>
      <c r="C20" s="127"/>
      <c r="D20" s="128"/>
      <c r="E20" s="129"/>
      <c r="F20" s="211"/>
      <c r="G20" s="217"/>
      <c r="H20" s="213"/>
    </row>
    <row r="21" spans="1:14" ht="14.25" customHeight="1">
      <c r="A21" s="125"/>
      <c r="B21" s="112"/>
      <c r="C21" s="113"/>
      <c r="D21" s="114"/>
      <c r="E21" s="115"/>
      <c r="F21" s="214"/>
      <c r="G21" s="215"/>
      <c r="H21" s="216"/>
      <c r="L21" s="122"/>
      <c r="N21" s="123"/>
    </row>
    <row r="22" spans="1:14" ht="14.25" customHeight="1">
      <c r="A22" s="145"/>
      <c r="B22" s="126"/>
      <c r="C22" s="127"/>
      <c r="D22" s="128"/>
      <c r="E22" s="129"/>
      <c r="F22" s="211"/>
      <c r="G22" s="217"/>
      <c r="H22" s="213"/>
    </row>
    <row r="23" spans="1:14" ht="14.25" customHeight="1">
      <c r="A23" s="125"/>
      <c r="B23" s="116"/>
      <c r="C23" s="116"/>
      <c r="D23" s="118"/>
      <c r="E23" s="119"/>
      <c r="F23" s="214"/>
      <c r="G23" s="215"/>
      <c r="H23" s="216"/>
    </row>
    <row r="24" spans="1:14" ht="14.25" customHeight="1">
      <c r="A24" s="131"/>
      <c r="B24" s="112"/>
      <c r="C24" s="113"/>
      <c r="D24" s="114"/>
      <c r="E24" s="115"/>
      <c r="F24" s="211"/>
      <c r="G24" s="217"/>
      <c r="H24" s="213"/>
    </row>
    <row r="25" spans="1:14" ht="14.25" customHeight="1">
      <c r="A25" s="131"/>
      <c r="B25" s="112"/>
      <c r="C25" s="113"/>
      <c r="D25" s="114"/>
      <c r="E25" s="115"/>
      <c r="F25" s="211"/>
      <c r="G25" s="215"/>
      <c r="H25" s="213"/>
    </row>
    <row r="26" spans="1:14" ht="14.25" customHeight="1">
      <c r="A26" s="145"/>
      <c r="B26" s="126"/>
      <c r="C26" s="127"/>
      <c r="D26" s="128"/>
      <c r="E26" s="129"/>
      <c r="F26" s="220"/>
      <c r="G26" s="222"/>
      <c r="H26" s="221"/>
    </row>
    <row r="27" spans="1:14" ht="14.25" customHeight="1">
      <c r="A27" s="125"/>
      <c r="B27" s="116"/>
      <c r="C27" s="117"/>
      <c r="D27" s="118"/>
      <c r="E27" s="119"/>
      <c r="F27" s="214"/>
      <c r="G27" s="215"/>
      <c r="H27" s="216"/>
    </row>
    <row r="28" spans="1:14" ht="14.25" customHeight="1">
      <c r="A28" s="131"/>
      <c r="B28" s="112"/>
      <c r="C28" s="113"/>
      <c r="D28" s="114"/>
      <c r="E28" s="115"/>
      <c r="F28" s="211"/>
      <c r="G28" s="217"/>
      <c r="H28" s="213"/>
    </row>
    <row r="29" spans="1:14" ht="14.25" customHeight="1">
      <c r="A29" s="131"/>
      <c r="B29" s="112"/>
      <c r="C29" s="113"/>
      <c r="D29" s="114"/>
      <c r="E29" s="115"/>
      <c r="F29" s="211"/>
      <c r="G29" s="215"/>
      <c r="H29" s="213"/>
    </row>
    <row r="30" spans="1:14" ht="14.25" customHeight="1">
      <c r="A30" s="145"/>
      <c r="B30" s="126"/>
      <c r="C30" s="127"/>
      <c r="D30" s="128"/>
      <c r="E30" s="129"/>
      <c r="F30" s="220"/>
      <c r="G30" s="222"/>
      <c r="H30" s="221"/>
    </row>
    <row r="31" spans="1:14" ht="14.25" customHeight="1">
      <c r="A31" s="125"/>
      <c r="B31" s="116"/>
      <c r="C31" s="117"/>
      <c r="D31" s="118"/>
      <c r="E31" s="119"/>
      <c r="F31" s="214"/>
      <c r="G31" s="215"/>
      <c r="H31" s="216"/>
    </row>
    <row r="32" spans="1:14" ht="14.25" customHeight="1">
      <c r="A32" s="131"/>
      <c r="B32" s="112"/>
      <c r="C32" s="113"/>
      <c r="D32" s="114"/>
      <c r="E32" s="115"/>
      <c r="F32" s="211"/>
      <c r="G32" s="217"/>
      <c r="H32" s="213"/>
    </row>
    <row r="33" spans="1:8" ht="14.25" customHeight="1">
      <c r="A33" s="125"/>
      <c r="B33" s="116"/>
      <c r="C33" s="117"/>
      <c r="D33" s="118"/>
      <c r="E33" s="119"/>
      <c r="F33" s="214"/>
      <c r="G33" s="215"/>
      <c r="H33" s="216"/>
    </row>
    <row r="34" spans="1:8" ht="14.25" customHeight="1">
      <c r="A34" s="131"/>
      <c r="B34" s="112"/>
      <c r="C34" s="113"/>
      <c r="D34" s="114"/>
      <c r="E34" s="115"/>
      <c r="F34" s="211"/>
      <c r="G34" s="217"/>
      <c r="H34" s="213"/>
    </row>
    <row r="35" spans="1:8" ht="14.25" customHeight="1">
      <c r="A35" s="125"/>
      <c r="B35" s="116"/>
      <c r="C35" s="117"/>
      <c r="D35" s="118"/>
      <c r="E35" s="119"/>
      <c r="F35" s="214"/>
      <c r="G35" s="215"/>
      <c r="H35" s="216"/>
    </row>
    <row r="36" spans="1:8" ht="14.25" customHeight="1">
      <c r="A36" s="131"/>
      <c r="B36" s="112"/>
      <c r="C36" s="113"/>
      <c r="D36" s="114"/>
      <c r="E36" s="115"/>
      <c r="F36" s="211"/>
      <c r="G36" s="217"/>
      <c r="H36" s="213"/>
    </row>
    <row r="37" spans="1:8" ht="14.25" customHeight="1">
      <c r="A37" s="125" t="s">
        <v>180</v>
      </c>
      <c r="B37" s="120" t="s">
        <v>278</v>
      </c>
      <c r="C37" s="121"/>
      <c r="D37" s="118"/>
      <c r="E37" s="119"/>
      <c r="F37" s="218"/>
      <c r="G37" s="215"/>
      <c r="H37" s="219"/>
    </row>
    <row r="38" spans="1:8" ht="14.25" customHeight="1">
      <c r="A38" s="131"/>
      <c r="B38" s="112"/>
      <c r="C38" s="113"/>
      <c r="D38" s="114"/>
      <c r="E38" s="115"/>
      <c r="F38" s="211"/>
      <c r="G38" s="217"/>
      <c r="H38" s="213"/>
    </row>
    <row r="39" spans="1:8" ht="14.25" customHeight="1">
      <c r="A39" s="125">
        <v>1</v>
      </c>
      <c r="B39" s="116" t="s">
        <v>279</v>
      </c>
      <c r="C39" s="117"/>
      <c r="D39" s="118">
        <v>1</v>
      </c>
      <c r="E39" s="119" t="s">
        <v>9</v>
      </c>
      <c r="F39" s="214"/>
      <c r="G39" s="215">
        <f>$G$137</f>
        <v>9884760</v>
      </c>
      <c r="H39" s="216"/>
    </row>
    <row r="40" spans="1:8" ht="14.25" customHeight="1">
      <c r="A40" s="131"/>
      <c r="B40" s="112"/>
      <c r="C40" s="113"/>
      <c r="D40" s="114"/>
      <c r="E40" s="115"/>
      <c r="F40" s="211"/>
      <c r="G40" s="212"/>
      <c r="H40" s="213"/>
    </row>
    <row r="41" spans="1:8" ht="14.25" customHeight="1">
      <c r="A41" s="125">
        <v>2</v>
      </c>
      <c r="B41" s="116" t="s">
        <v>280</v>
      </c>
      <c r="C41" s="117"/>
      <c r="D41" s="118">
        <v>1</v>
      </c>
      <c r="E41" s="119" t="s">
        <v>9</v>
      </c>
      <c r="F41" s="214"/>
      <c r="G41" s="215">
        <f>$G$205</f>
        <v>3320459</v>
      </c>
      <c r="H41" s="216"/>
    </row>
    <row r="42" spans="1:8" ht="14.25" customHeight="1">
      <c r="A42" s="131"/>
      <c r="B42" s="112"/>
      <c r="C42" s="113"/>
      <c r="D42" s="114"/>
      <c r="E42" s="115"/>
      <c r="F42" s="211"/>
      <c r="G42" s="217"/>
      <c r="H42" s="213"/>
    </row>
    <row r="43" spans="1:8" ht="14.25" customHeight="1">
      <c r="A43" s="125">
        <v>3</v>
      </c>
      <c r="B43" s="116" t="s">
        <v>281</v>
      </c>
      <c r="C43" s="117"/>
      <c r="D43" s="118">
        <v>1</v>
      </c>
      <c r="E43" s="119" t="s">
        <v>9</v>
      </c>
      <c r="F43" s="214"/>
      <c r="G43" s="215">
        <f>$G$273</f>
        <v>2092684</v>
      </c>
      <c r="H43" s="216"/>
    </row>
    <row r="44" spans="1:8" ht="14.25" customHeight="1">
      <c r="A44" s="131"/>
      <c r="B44" s="112"/>
      <c r="C44" s="113"/>
      <c r="D44" s="114"/>
      <c r="E44" s="115"/>
      <c r="F44" s="211"/>
      <c r="G44" s="217"/>
      <c r="H44" s="213"/>
    </row>
    <row r="45" spans="1:8" ht="14.25" customHeight="1">
      <c r="A45" s="131">
        <v>4</v>
      </c>
      <c r="B45" s="116" t="s">
        <v>282</v>
      </c>
      <c r="C45" s="117"/>
      <c r="D45" s="118">
        <v>1</v>
      </c>
      <c r="E45" s="125" t="s">
        <v>9</v>
      </c>
      <c r="F45" s="211"/>
      <c r="G45" s="215">
        <f>$G$375</f>
        <v>6205096</v>
      </c>
      <c r="H45" s="216"/>
    </row>
    <row r="46" spans="1:8" ht="14.25" customHeight="1">
      <c r="A46" s="145"/>
      <c r="B46" s="112"/>
      <c r="C46" s="113"/>
      <c r="D46" s="114"/>
      <c r="E46" s="115"/>
      <c r="F46" s="220"/>
      <c r="G46" s="217"/>
      <c r="H46" s="221"/>
    </row>
    <row r="47" spans="1:8" ht="14.25" customHeight="1">
      <c r="A47" s="125"/>
      <c r="B47" s="116"/>
      <c r="C47" s="117"/>
      <c r="D47" s="118"/>
      <c r="E47" s="125"/>
      <c r="F47" s="214"/>
      <c r="G47" s="215"/>
      <c r="H47" s="216"/>
    </row>
    <row r="48" spans="1:8" ht="14.25" customHeight="1">
      <c r="A48" s="131"/>
      <c r="B48" s="112"/>
      <c r="C48" s="113"/>
      <c r="D48" s="114"/>
      <c r="E48" s="115"/>
      <c r="F48" s="220"/>
      <c r="G48" s="217"/>
      <c r="H48" s="213"/>
    </row>
    <row r="49" spans="1:8" ht="14.25" customHeight="1">
      <c r="A49" s="131"/>
      <c r="B49" s="116" t="s">
        <v>283</v>
      </c>
      <c r="C49" s="117"/>
      <c r="D49" s="118"/>
      <c r="E49" s="125"/>
      <c r="F49" s="214"/>
      <c r="G49" s="215">
        <f>SUM(G38:G45)</f>
        <v>21502999</v>
      </c>
      <c r="H49" s="216"/>
    </row>
    <row r="50" spans="1:8" ht="14.25" customHeight="1">
      <c r="A50" s="145"/>
      <c r="B50" s="112"/>
      <c r="C50" s="113"/>
      <c r="D50" s="114"/>
      <c r="E50" s="115"/>
      <c r="F50" s="220"/>
      <c r="G50" s="217"/>
      <c r="H50" s="213"/>
    </row>
    <row r="51" spans="1:8" ht="14.25" customHeight="1">
      <c r="A51" s="125"/>
      <c r="B51" s="116"/>
      <c r="C51" s="117"/>
      <c r="D51" s="118"/>
      <c r="E51" s="125"/>
      <c r="F51" s="214"/>
      <c r="G51" s="215"/>
      <c r="H51" s="216"/>
    </row>
    <row r="52" spans="1:8" ht="14.25" customHeight="1">
      <c r="A52" s="131"/>
      <c r="B52" s="112"/>
      <c r="C52" s="113"/>
      <c r="D52" s="114"/>
      <c r="E52" s="115"/>
      <c r="F52" s="211"/>
      <c r="G52" s="217"/>
      <c r="H52" s="213"/>
    </row>
    <row r="53" spans="1:8" ht="14.25" customHeight="1">
      <c r="A53" s="125"/>
      <c r="B53" s="120"/>
      <c r="C53" s="121"/>
      <c r="D53" s="118"/>
      <c r="E53" s="119"/>
      <c r="F53" s="218"/>
      <c r="G53" s="215"/>
      <c r="H53" s="216"/>
    </row>
    <row r="54" spans="1:8" ht="14.25" customHeight="1">
      <c r="A54" s="131"/>
      <c r="B54" s="112"/>
      <c r="C54" s="113"/>
      <c r="D54" s="114"/>
      <c r="E54" s="115"/>
      <c r="F54" s="211"/>
      <c r="G54" s="217"/>
      <c r="H54" s="213"/>
    </row>
    <row r="55" spans="1:8" ht="14.25" customHeight="1">
      <c r="A55" s="125"/>
      <c r="B55" s="116"/>
      <c r="C55" s="117"/>
      <c r="D55" s="118"/>
      <c r="E55" s="119"/>
      <c r="F55" s="214"/>
      <c r="G55" s="215"/>
      <c r="H55" s="216"/>
    </row>
    <row r="56" spans="1:8" ht="14.25" customHeight="1">
      <c r="A56" s="131"/>
      <c r="B56" s="112"/>
      <c r="C56" s="113"/>
      <c r="D56" s="114"/>
      <c r="E56" s="115"/>
      <c r="F56" s="211"/>
      <c r="G56" s="212"/>
      <c r="H56" s="213"/>
    </row>
    <row r="57" spans="1:8" ht="14.25" customHeight="1">
      <c r="A57" s="125"/>
      <c r="B57" s="116"/>
      <c r="C57" s="117"/>
      <c r="D57" s="118"/>
      <c r="E57" s="119"/>
      <c r="F57" s="214"/>
      <c r="G57" s="215"/>
      <c r="H57" s="216"/>
    </row>
    <row r="58" spans="1:8" ht="14.25" customHeight="1">
      <c r="A58" s="131"/>
      <c r="B58" s="112"/>
      <c r="C58" s="113"/>
      <c r="D58" s="114"/>
      <c r="E58" s="115"/>
      <c r="F58" s="211"/>
      <c r="G58" s="217"/>
      <c r="H58" s="213"/>
    </row>
    <row r="59" spans="1:8" ht="14.25" customHeight="1">
      <c r="A59" s="125"/>
      <c r="B59" s="116"/>
      <c r="C59" s="117"/>
      <c r="D59" s="118"/>
      <c r="E59" s="119"/>
      <c r="F59" s="214"/>
      <c r="G59" s="215"/>
      <c r="H59" s="213"/>
    </row>
    <row r="60" spans="1:8" ht="14.25" customHeight="1">
      <c r="A60" s="131"/>
      <c r="B60" s="112"/>
      <c r="C60" s="113"/>
      <c r="D60" s="114"/>
      <c r="E60" s="115"/>
      <c r="F60" s="211"/>
      <c r="G60" s="217"/>
      <c r="H60" s="221"/>
    </row>
    <row r="61" spans="1:8" ht="14.25" customHeight="1">
      <c r="A61" s="131"/>
      <c r="B61" s="116"/>
      <c r="C61" s="117"/>
      <c r="D61" s="118"/>
      <c r="E61" s="125"/>
      <c r="F61" s="211"/>
      <c r="G61" s="215"/>
      <c r="H61" s="216"/>
    </row>
    <row r="62" spans="1:8" ht="14.25" customHeight="1">
      <c r="A62" s="145"/>
      <c r="B62" s="112"/>
      <c r="C62" s="113"/>
      <c r="D62" s="114"/>
      <c r="E62" s="115"/>
      <c r="F62" s="220"/>
      <c r="G62" s="217"/>
      <c r="H62" s="213"/>
    </row>
    <row r="63" spans="1:8" ht="14.25" customHeight="1">
      <c r="A63" s="125"/>
      <c r="B63" s="116"/>
      <c r="C63" s="117"/>
      <c r="D63" s="118"/>
      <c r="E63" s="125"/>
      <c r="F63" s="214"/>
      <c r="G63" s="215"/>
      <c r="H63" s="213"/>
    </row>
    <row r="64" spans="1:8" ht="14.25" customHeight="1">
      <c r="A64" s="131"/>
      <c r="B64" s="112"/>
      <c r="C64" s="113"/>
      <c r="D64" s="114"/>
      <c r="E64" s="115"/>
      <c r="F64" s="220"/>
      <c r="G64" s="217"/>
      <c r="H64" s="221"/>
    </row>
    <row r="65" spans="1:8" ht="14.25" customHeight="1">
      <c r="A65" s="125"/>
      <c r="B65" s="116"/>
      <c r="C65" s="117"/>
      <c r="D65" s="118"/>
      <c r="E65" s="125"/>
      <c r="F65" s="214"/>
      <c r="G65" s="215"/>
      <c r="H65" s="216"/>
    </row>
    <row r="66" spans="1:8" ht="14.25" customHeight="1">
      <c r="A66" s="131"/>
      <c r="B66" s="112"/>
      <c r="C66" s="113"/>
      <c r="D66" s="114"/>
      <c r="E66" s="115"/>
      <c r="F66" s="211"/>
      <c r="G66" s="217"/>
      <c r="H66" s="213"/>
    </row>
    <row r="67" spans="1:8" ht="14.25" customHeight="1">
      <c r="A67" s="131"/>
      <c r="B67" s="112"/>
      <c r="C67" s="113"/>
      <c r="D67" s="114"/>
      <c r="E67" s="115"/>
      <c r="F67" s="211"/>
      <c r="G67" s="217"/>
      <c r="H67" s="213"/>
    </row>
    <row r="68" spans="1:8" ht="14.25" customHeight="1">
      <c r="A68" s="145"/>
      <c r="B68" s="126"/>
      <c r="C68" s="127"/>
      <c r="D68" s="128"/>
      <c r="E68" s="129"/>
      <c r="F68" s="220"/>
      <c r="G68" s="222"/>
      <c r="H68" s="221"/>
    </row>
    <row r="69" spans="1:8" ht="14.25" customHeight="1">
      <c r="A69" s="125"/>
      <c r="B69" s="116"/>
      <c r="C69" s="117"/>
      <c r="D69" s="118"/>
      <c r="E69" s="119"/>
      <c r="F69" s="214"/>
      <c r="G69" s="215"/>
      <c r="H69" s="216"/>
    </row>
    <row r="70" spans="1:8" ht="14.25" customHeight="1">
      <c r="A70" s="131"/>
      <c r="B70" s="112"/>
      <c r="C70" s="113"/>
      <c r="D70" s="114"/>
      <c r="E70" s="115"/>
      <c r="F70" s="211"/>
      <c r="G70" s="217"/>
      <c r="H70" s="213"/>
    </row>
    <row r="71" spans="1:8" ht="14.25" customHeight="1">
      <c r="A71" s="125" t="s">
        <v>180</v>
      </c>
      <c r="B71" s="120" t="s">
        <v>278</v>
      </c>
      <c r="C71" s="121"/>
      <c r="D71" s="118"/>
      <c r="E71" s="119"/>
      <c r="F71" s="218"/>
      <c r="G71" s="215"/>
      <c r="H71" s="219"/>
    </row>
    <row r="72" spans="1:8" ht="14.25" customHeight="1">
      <c r="A72" s="131"/>
      <c r="B72" s="112"/>
      <c r="C72" s="113"/>
      <c r="D72" s="114"/>
      <c r="E72" s="115"/>
      <c r="F72" s="211"/>
      <c r="G72" s="217"/>
      <c r="H72" s="213"/>
    </row>
    <row r="73" spans="1:8" ht="14.25" customHeight="1">
      <c r="A73" s="125">
        <v>1</v>
      </c>
      <c r="B73" s="116" t="s">
        <v>279</v>
      </c>
      <c r="C73" s="117"/>
      <c r="D73" s="118"/>
      <c r="E73" s="119"/>
      <c r="F73" s="214"/>
      <c r="G73" s="215"/>
      <c r="H73" s="216"/>
    </row>
    <row r="74" spans="1:8" ht="14.25" customHeight="1">
      <c r="A74" s="131"/>
      <c r="B74" s="112"/>
      <c r="C74" s="113"/>
      <c r="D74" s="114"/>
      <c r="E74" s="115"/>
      <c r="F74" s="211"/>
      <c r="G74" s="223"/>
      <c r="H74" s="213"/>
    </row>
    <row r="75" spans="1:8" ht="14.25" customHeight="1">
      <c r="A75" s="125"/>
      <c r="B75" s="116" t="s">
        <v>284</v>
      </c>
      <c r="C75" s="117" t="s">
        <v>432</v>
      </c>
      <c r="D75" s="118">
        <v>1</v>
      </c>
      <c r="E75" s="119" t="s">
        <v>90</v>
      </c>
      <c r="F75" s="214">
        <v>3601300</v>
      </c>
      <c r="G75" s="224">
        <f>D75*F75</f>
        <v>3601300</v>
      </c>
      <c r="H75" s="225" t="s">
        <v>433</v>
      </c>
    </row>
    <row r="76" spans="1:8" ht="14.25" customHeight="1">
      <c r="A76" s="131"/>
      <c r="B76" s="112"/>
      <c r="C76" s="113"/>
      <c r="D76" s="114"/>
      <c r="E76" s="115"/>
      <c r="F76" s="211"/>
      <c r="G76" s="212"/>
      <c r="H76" s="213"/>
    </row>
    <row r="77" spans="1:8" ht="14.25" customHeight="1">
      <c r="A77" s="125"/>
      <c r="B77" s="116" t="s">
        <v>434</v>
      </c>
      <c r="C77" s="117" t="s">
        <v>435</v>
      </c>
      <c r="D77" s="118">
        <v>1</v>
      </c>
      <c r="E77" s="119" t="s">
        <v>90</v>
      </c>
      <c r="F77" s="214">
        <v>222500</v>
      </c>
      <c r="G77" s="224">
        <f>D77*F77</f>
        <v>222500</v>
      </c>
      <c r="H77" s="225" t="s">
        <v>433</v>
      </c>
    </row>
    <row r="78" spans="1:8" ht="14.25" customHeight="1">
      <c r="A78" s="131"/>
      <c r="B78" s="112"/>
      <c r="C78" s="113"/>
      <c r="D78" s="114"/>
      <c r="E78" s="115"/>
      <c r="F78" s="211"/>
      <c r="G78" s="223"/>
      <c r="H78" s="221"/>
    </row>
    <row r="79" spans="1:8" ht="14.25" customHeight="1">
      <c r="A79" s="131"/>
      <c r="B79" s="116" t="s">
        <v>436</v>
      </c>
      <c r="C79" s="117" t="s">
        <v>285</v>
      </c>
      <c r="D79" s="118">
        <v>1</v>
      </c>
      <c r="E79" s="125" t="s">
        <v>90</v>
      </c>
      <c r="F79" s="211">
        <v>217000</v>
      </c>
      <c r="G79" s="224">
        <f>D79*F79</f>
        <v>217000</v>
      </c>
      <c r="H79" s="225" t="s">
        <v>433</v>
      </c>
    </row>
    <row r="80" spans="1:8" ht="14.25" customHeight="1">
      <c r="A80" s="145"/>
      <c r="B80" s="112"/>
      <c r="C80" s="113"/>
      <c r="D80" s="114"/>
      <c r="E80" s="115"/>
      <c r="F80" s="220"/>
      <c r="G80" s="212"/>
      <c r="H80" s="213"/>
    </row>
    <row r="81" spans="1:8" ht="14.25" customHeight="1">
      <c r="A81" s="125"/>
      <c r="B81" s="116" t="s">
        <v>437</v>
      </c>
      <c r="C81" s="117" t="s">
        <v>286</v>
      </c>
      <c r="D81" s="118">
        <v>2</v>
      </c>
      <c r="E81" s="125" t="s">
        <v>90</v>
      </c>
      <c r="F81" s="214">
        <v>205500</v>
      </c>
      <c r="G81" s="224">
        <f>D81*F81</f>
        <v>411000</v>
      </c>
      <c r="H81" s="225" t="s">
        <v>433</v>
      </c>
    </row>
    <row r="82" spans="1:8" ht="14.25" customHeight="1">
      <c r="A82" s="131"/>
      <c r="B82" s="112"/>
      <c r="C82" s="113"/>
      <c r="D82" s="114"/>
      <c r="E82" s="115"/>
      <c r="F82" s="220"/>
      <c r="G82" s="223"/>
      <c r="H82" s="213"/>
    </row>
    <row r="83" spans="1:8" ht="14.25" customHeight="1">
      <c r="A83" s="131"/>
      <c r="B83" s="116" t="s">
        <v>287</v>
      </c>
      <c r="C83" s="117" t="s">
        <v>288</v>
      </c>
      <c r="D83" s="118">
        <v>5</v>
      </c>
      <c r="E83" s="125" t="s">
        <v>90</v>
      </c>
      <c r="F83" s="214">
        <v>149500</v>
      </c>
      <c r="G83" s="224">
        <f>D83*F83</f>
        <v>747500</v>
      </c>
      <c r="H83" s="225" t="s">
        <v>433</v>
      </c>
    </row>
    <row r="84" spans="1:8" ht="14.25" customHeight="1">
      <c r="A84" s="145"/>
      <c r="B84" s="112"/>
      <c r="C84" s="113"/>
      <c r="D84" s="114"/>
      <c r="E84" s="115"/>
      <c r="F84" s="220"/>
      <c r="G84" s="223"/>
      <c r="H84" s="213"/>
    </row>
    <row r="85" spans="1:8" ht="14.25" customHeight="1">
      <c r="A85" s="125"/>
      <c r="B85" s="116" t="s">
        <v>289</v>
      </c>
      <c r="C85" s="117" t="s">
        <v>290</v>
      </c>
      <c r="D85" s="114">
        <v>1</v>
      </c>
      <c r="E85" s="125" t="s">
        <v>90</v>
      </c>
      <c r="F85" s="214">
        <v>114000</v>
      </c>
      <c r="G85" s="224">
        <f>D85*F85</f>
        <v>114000</v>
      </c>
      <c r="H85" s="225" t="s">
        <v>433</v>
      </c>
    </row>
    <row r="86" spans="1:8" ht="14.25" customHeight="1">
      <c r="A86" s="131"/>
      <c r="B86" s="126"/>
      <c r="C86" s="127"/>
      <c r="D86" s="128"/>
      <c r="E86" s="129"/>
      <c r="F86" s="211"/>
      <c r="G86" s="212"/>
      <c r="H86" s="213"/>
    </row>
    <row r="87" spans="1:8" ht="14.25" customHeight="1">
      <c r="A87" s="131"/>
      <c r="B87" s="112" t="s">
        <v>291</v>
      </c>
      <c r="C87" s="113" t="s">
        <v>292</v>
      </c>
      <c r="D87" s="114">
        <v>2</v>
      </c>
      <c r="E87" s="115" t="s">
        <v>90</v>
      </c>
      <c r="F87" s="214">
        <v>112500</v>
      </c>
      <c r="G87" s="224">
        <f>D87*F87</f>
        <v>225000</v>
      </c>
      <c r="H87" s="225" t="s">
        <v>433</v>
      </c>
    </row>
    <row r="88" spans="1:8" ht="14.25" customHeight="1">
      <c r="A88" s="145"/>
      <c r="B88" s="126"/>
      <c r="C88" s="127"/>
      <c r="D88" s="128"/>
      <c r="E88" s="129"/>
      <c r="F88" s="211"/>
      <c r="G88" s="223"/>
      <c r="H88" s="213"/>
    </row>
    <row r="89" spans="1:8" ht="14.25" customHeight="1">
      <c r="A89" s="125"/>
      <c r="B89" s="112" t="s">
        <v>293</v>
      </c>
      <c r="C89" s="113" t="s">
        <v>294</v>
      </c>
      <c r="D89" s="114">
        <v>1</v>
      </c>
      <c r="E89" s="115" t="s">
        <v>135</v>
      </c>
      <c r="F89" s="214">
        <v>1031500</v>
      </c>
      <c r="G89" s="224">
        <f>D89*F89</f>
        <v>1031500</v>
      </c>
      <c r="H89" s="225" t="s">
        <v>433</v>
      </c>
    </row>
    <row r="90" spans="1:8" ht="14.25" customHeight="1">
      <c r="A90" s="145"/>
      <c r="B90" s="126"/>
      <c r="C90" s="127"/>
      <c r="D90" s="128"/>
      <c r="E90" s="129"/>
      <c r="F90" s="211"/>
      <c r="G90" s="212"/>
      <c r="H90" s="213"/>
    </row>
    <row r="91" spans="1:8" ht="14.25" customHeight="1">
      <c r="A91" s="125"/>
      <c r="B91" s="116" t="s">
        <v>295</v>
      </c>
      <c r="C91" s="116" t="s">
        <v>296</v>
      </c>
      <c r="D91" s="118">
        <v>1</v>
      </c>
      <c r="E91" s="119" t="s">
        <v>135</v>
      </c>
      <c r="F91" s="214">
        <v>157000</v>
      </c>
      <c r="G91" s="224">
        <f>D91*F91</f>
        <v>157000</v>
      </c>
      <c r="H91" s="225" t="s">
        <v>433</v>
      </c>
    </row>
    <row r="92" spans="1:8" ht="14.25" customHeight="1">
      <c r="A92" s="131"/>
      <c r="B92" s="112"/>
      <c r="C92" s="113"/>
      <c r="D92" s="114"/>
      <c r="E92" s="115"/>
      <c r="F92" s="211"/>
      <c r="G92" s="223"/>
      <c r="H92" s="221"/>
    </row>
    <row r="93" spans="1:8" ht="14.25" customHeight="1">
      <c r="A93" s="131"/>
      <c r="B93" s="112" t="s">
        <v>297</v>
      </c>
      <c r="C93" s="113"/>
      <c r="D93" s="114">
        <v>12</v>
      </c>
      <c r="E93" s="115" t="s">
        <v>135</v>
      </c>
      <c r="F93" s="211">
        <v>148620</v>
      </c>
      <c r="G93" s="224">
        <f>D93*F93</f>
        <v>1783440</v>
      </c>
      <c r="H93" s="225" t="s">
        <v>433</v>
      </c>
    </row>
    <row r="94" spans="1:8" ht="14.25" customHeight="1">
      <c r="A94" s="145"/>
      <c r="B94" s="126"/>
      <c r="C94" s="127"/>
      <c r="D94" s="128"/>
      <c r="E94" s="129"/>
      <c r="F94" s="220"/>
      <c r="G94" s="223"/>
      <c r="H94" s="213"/>
    </row>
    <row r="95" spans="1:8" ht="14.25" customHeight="1">
      <c r="A95" s="125"/>
      <c r="B95" s="116" t="s">
        <v>298</v>
      </c>
      <c r="C95" s="117"/>
      <c r="D95" s="118">
        <v>1</v>
      </c>
      <c r="E95" s="119" t="s">
        <v>48</v>
      </c>
      <c r="F95" s="214">
        <v>93600</v>
      </c>
      <c r="G95" s="224">
        <f>D95*F95</f>
        <v>93600</v>
      </c>
      <c r="H95" s="226" t="s">
        <v>433</v>
      </c>
    </row>
    <row r="96" spans="1:8" ht="14.25" customHeight="1">
      <c r="A96" s="131"/>
      <c r="B96" s="112"/>
      <c r="C96" s="113"/>
      <c r="D96" s="114"/>
      <c r="E96" s="115"/>
      <c r="F96" s="211"/>
      <c r="G96" s="212"/>
      <c r="H96" s="221"/>
    </row>
    <row r="97" spans="1:8" ht="14.25" customHeight="1">
      <c r="A97" s="131"/>
      <c r="B97" s="112" t="s">
        <v>299</v>
      </c>
      <c r="C97" s="113" t="s">
        <v>300</v>
      </c>
      <c r="D97" s="114">
        <v>12</v>
      </c>
      <c r="E97" s="115" t="s">
        <v>48</v>
      </c>
      <c r="F97" s="211">
        <v>25200</v>
      </c>
      <c r="G97" s="224">
        <f>D97*F97</f>
        <v>302400</v>
      </c>
      <c r="H97" s="225" t="s">
        <v>433</v>
      </c>
    </row>
    <row r="98" spans="1:8" ht="14.25" customHeight="1">
      <c r="A98" s="175"/>
      <c r="B98" s="126"/>
      <c r="C98" s="127"/>
      <c r="D98" s="128"/>
      <c r="E98" s="129"/>
      <c r="F98" s="220"/>
      <c r="G98" s="223"/>
      <c r="H98" s="213"/>
    </row>
    <row r="99" spans="1:8" ht="14.25" customHeight="1">
      <c r="A99" s="176"/>
      <c r="B99" s="116" t="s">
        <v>301</v>
      </c>
      <c r="C99" s="117"/>
      <c r="D99" s="118">
        <v>1</v>
      </c>
      <c r="E99" s="119" t="s">
        <v>9</v>
      </c>
      <c r="F99" s="214">
        <v>751047</v>
      </c>
      <c r="G99" s="224">
        <f>D99*F99</f>
        <v>751047</v>
      </c>
      <c r="H99" s="225" t="s">
        <v>438</v>
      </c>
    </row>
    <row r="100" spans="1:8" ht="14.25" customHeight="1">
      <c r="A100" s="177"/>
      <c r="B100" s="112"/>
      <c r="C100" s="113"/>
      <c r="D100" s="114"/>
      <c r="E100" s="115"/>
      <c r="F100" s="211"/>
      <c r="G100" s="223"/>
      <c r="H100" s="213"/>
    </row>
    <row r="101" spans="1:8" ht="14.25" customHeight="1">
      <c r="A101" s="176"/>
      <c r="B101" s="116" t="s">
        <v>302</v>
      </c>
      <c r="C101" s="117"/>
      <c r="D101" s="118">
        <v>1</v>
      </c>
      <c r="E101" s="119" t="s">
        <v>9</v>
      </c>
      <c r="F101" s="214">
        <v>110825</v>
      </c>
      <c r="G101" s="224">
        <f>D101*F101</f>
        <v>110825</v>
      </c>
      <c r="H101" s="225" t="s">
        <v>439</v>
      </c>
    </row>
    <row r="102" spans="1:8" ht="14.25" customHeight="1">
      <c r="A102" s="177"/>
      <c r="B102" s="112"/>
      <c r="C102" s="113"/>
      <c r="D102" s="114"/>
      <c r="E102" s="115"/>
      <c r="F102" s="211"/>
      <c r="G102" s="217"/>
      <c r="H102" s="213"/>
    </row>
    <row r="103" spans="1:8" ht="14.25" customHeight="1">
      <c r="A103" s="176"/>
      <c r="B103" s="116" t="s">
        <v>303</v>
      </c>
      <c r="C103" s="117" t="s">
        <v>304</v>
      </c>
      <c r="D103" s="118">
        <v>1</v>
      </c>
      <c r="E103" s="119" t="s">
        <v>9</v>
      </c>
      <c r="F103" s="214">
        <v>116648</v>
      </c>
      <c r="G103" s="215">
        <f>D103*F103</f>
        <v>116648</v>
      </c>
      <c r="H103" s="225" t="s">
        <v>440</v>
      </c>
    </row>
    <row r="104" spans="1:8" ht="14.25" customHeight="1">
      <c r="A104" s="177"/>
      <c r="B104" s="112"/>
      <c r="C104" s="113"/>
      <c r="D104" s="114"/>
      <c r="E104" s="115"/>
      <c r="F104" s="211"/>
      <c r="G104" s="217"/>
      <c r="H104" s="213"/>
    </row>
    <row r="105" spans="1:8" ht="14.25" customHeight="1">
      <c r="A105" s="176"/>
      <c r="B105" s="120"/>
      <c r="C105" s="121"/>
      <c r="D105" s="118"/>
      <c r="E105" s="119"/>
      <c r="F105" s="218"/>
      <c r="G105" s="215"/>
      <c r="H105" s="219"/>
    </row>
    <row r="106" spans="1:8" ht="14.25" customHeight="1">
      <c r="A106" s="177"/>
      <c r="B106" s="112"/>
      <c r="C106" s="113"/>
      <c r="D106" s="114"/>
      <c r="E106" s="115"/>
      <c r="F106" s="211"/>
      <c r="G106" s="217"/>
      <c r="H106" s="213"/>
    </row>
    <row r="107" spans="1:8" ht="14.25" customHeight="1">
      <c r="A107" s="176"/>
      <c r="B107" s="116"/>
      <c r="C107" s="117"/>
      <c r="D107" s="118"/>
      <c r="E107" s="119"/>
      <c r="F107" s="214"/>
      <c r="G107" s="215"/>
      <c r="H107" s="216"/>
    </row>
    <row r="108" spans="1:8" ht="14.25" customHeight="1">
      <c r="A108" s="177"/>
      <c r="B108" s="112"/>
      <c r="C108" s="113"/>
      <c r="D108" s="114"/>
      <c r="E108" s="115"/>
      <c r="F108" s="211"/>
      <c r="G108" s="212"/>
      <c r="H108" s="213"/>
    </row>
    <row r="109" spans="1:8" ht="14.25" customHeight="1">
      <c r="A109" s="176"/>
      <c r="B109" s="116"/>
      <c r="C109" s="117"/>
      <c r="D109" s="118"/>
      <c r="E109" s="119"/>
      <c r="F109" s="214"/>
      <c r="G109" s="215"/>
      <c r="H109" s="216"/>
    </row>
    <row r="110" spans="1:8" ht="14.25" customHeight="1">
      <c r="A110" s="177"/>
      <c r="B110" s="112"/>
      <c r="C110" s="113"/>
      <c r="D110" s="114"/>
      <c r="E110" s="115"/>
      <c r="F110" s="211"/>
      <c r="G110" s="217"/>
      <c r="H110" s="213"/>
    </row>
    <row r="111" spans="1:8" ht="14.25" customHeight="1">
      <c r="A111" s="176"/>
      <c r="B111" s="116"/>
      <c r="C111" s="117"/>
      <c r="D111" s="118"/>
      <c r="E111" s="119"/>
      <c r="F111" s="214"/>
      <c r="G111" s="215"/>
      <c r="H111" s="216"/>
    </row>
    <row r="112" spans="1:8" ht="14.25" customHeight="1">
      <c r="A112" s="177"/>
      <c r="B112" s="112"/>
      <c r="C112" s="113"/>
      <c r="D112" s="114"/>
      <c r="E112" s="115"/>
      <c r="F112" s="211"/>
      <c r="G112" s="217"/>
      <c r="H112" s="213"/>
    </row>
    <row r="113" spans="1:8" ht="14.25" customHeight="1">
      <c r="A113" s="177"/>
      <c r="B113" s="116"/>
      <c r="C113" s="117"/>
      <c r="D113" s="118"/>
      <c r="E113" s="125"/>
      <c r="F113" s="211"/>
      <c r="G113" s="215"/>
      <c r="H113" s="216"/>
    </row>
    <row r="114" spans="1:8" ht="14.25" customHeight="1">
      <c r="A114" s="175"/>
      <c r="B114" s="112"/>
      <c r="C114" s="113"/>
      <c r="D114" s="114"/>
      <c r="E114" s="115"/>
      <c r="F114" s="220"/>
      <c r="G114" s="217"/>
      <c r="H114" s="221"/>
    </row>
    <row r="115" spans="1:8" ht="14.25" customHeight="1">
      <c r="A115" s="176"/>
      <c r="B115" s="116"/>
      <c r="C115" s="117"/>
      <c r="D115" s="118"/>
      <c r="E115" s="125"/>
      <c r="F115" s="214"/>
      <c r="G115" s="215"/>
      <c r="H115" s="216"/>
    </row>
    <row r="116" spans="1:8" ht="14.25" customHeight="1">
      <c r="A116" s="177"/>
      <c r="B116" s="112"/>
      <c r="C116" s="113"/>
      <c r="D116" s="114"/>
      <c r="E116" s="115"/>
      <c r="F116" s="220"/>
      <c r="G116" s="217"/>
      <c r="H116" s="213"/>
    </row>
    <row r="117" spans="1:8" ht="14.25" customHeight="1">
      <c r="A117" s="177"/>
      <c r="B117" s="116"/>
      <c r="C117" s="117"/>
      <c r="D117" s="118"/>
      <c r="E117" s="125"/>
      <c r="F117" s="214"/>
      <c r="G117" s="215"/>
      <c r="H117" s="216"/>
    </row>
    <row r="118" spans="1:8" ht="14.25" customHeight="1">
      <c r="A118" s="175"/>
      <c r="B118" s="112"/>
      <c r="C118" s="113"/>
      <c r="D118" s="114"/>
      <c r="E118" s="115"/>
      <c r="F118" s="220"/>
      <c r="G118" s="217"/>
      <c r="H118" s="213"/>
    </row>
    <row r="119" spans="1:8" ht="14.25" customHeight="1">
      <c r="A119" s="176"/>
      <c r="B119" s="116"/>
      <c r="C119" s="117"/>
      <c r="D119" s="114"/>
      <c r="E119" s="125"/>
      <c r="F119" s="214"/>
      <c r="G119" s="215"/>
      <c r="H119" s="216"/>
    </row>
    <row r="120" spans="1:8" ht="14.25" customHeight="1">
      <c r="A120" s="177"/>
      <c r="B120" s="126"/>
      <c r="C120" s="127"/>
      <c r="D120" s="128"/>
      <c r="E120" s="129"/>
      <c r="F120" s="211"/>
      <c r="G120" s="217"/>
      <c r="H120" s="213"/>
    </row>
    <row r="121" spans="1:8" ht="14.25" customHeight="1">
      <c r="A121" s="177"/>
      <c r="B121" s="112"/>
      <c r="C121" s="113"/>
      <c r="D121" s="114"/>
      <c r="E121" s="115"/>
      <c r="F121" s="214"/>
      <c r="G121" s="215"/>
      <c r="H121" s="216"/>
    </row>
    <row r="122" spans="1:8" ht="14.25" customHeight="1">
      <c r="A122" s="175"/>
      <c r="B122" s="126"/>
      <c r="C122" s="127"/>
      <c r="D122" s="128"/>
      <c r="E122" s="129"/>
      <c r="F122" s="211"/>
      <c r="G122" s="217"/>
      <c r="H122" s="213"/>
    </row>
    <row r="123" spans="1:8" ht="14.25" customHeight="1">
      <c r="A123" s="176"/>
      <c r="B123" s="112"/>
      <c r="C123" s="113"/>
      <c r="D123" s="114"/>
      <c r="E123" s="115"/>
      <c r="F123" s="214"/>
      <c r="G123" s="215"/>
      <c r="H123" s="216"/>
    </row>
    <row r="124" spans="1:8" ht="14.25" customHeight="1">
      <c r="A124" s="175"/>
      <c r="B124" s="126"/>
      <c r="C124" s="127"/>
      <c r="D124" s="128"/>
      <c r="E124" s="129"/>
      <c r="F124" s="211"/>
      <c r="G124" s="217"/>
      <c r="H124" s="213"/>
    </row>
    <row r="125" spans="1:8" ht="14.25" customHeight="1">
      <c r="A125" s="176"/>
      <c r="B125" s="116"/>
      <c r="C125" s="116"/>
      <c r="D125" s="118"/>
      <c r="E125" s="119"/>
      <c r="F125" s="214"/>
      <c r="G125" s="215"/>
      <c r="H125" s="216"/>
    </row>
    <row r="126" spans="1:8" ht="14.25" customHeight="1">
      <c r="A126" s="177"/>
      <c r="B126" s="112"/>
      <c r="C126" s="113"/>
      <c r="D126" s="114"/>
      <c r="E126" s="115"/>
      <c r="F126" s="211"/>
      <c r="G126" s="217"/>
      <c r="H126" s="213"/>
    </row>
    <row r="127" spans="1:8" ht="14.25" customHeight="1">
      <c r="A127" s="177"/>
      <c r="B127" s="112"/>
      <c r="C127" s="113"/>
      <c r="D127" s="114"/>
      <c r="E127" s="115"/>
      <c r="F127" s="211"/>
      <c r="G127" s="215"/>
      <c r="H127" s="213"/>
    </row>
    <row r="128" spans="1:8" ht="14.25" customHeight="1">
      <c r="A128" s="175"/>
      <c r="B128" s="126"/>
      <c r="C128" s="127"/>
      <c r="D128" s="128"/>
      <c r="E128" s="129"/>
      <c r="F128" s="220"/>
      <c r="G128" s="222"/>
      <c r="H128" s="221"/>
    </row>
    <row r="129" spans="1:8" ht="14.25" customHeight="1">
      <c r="A129" s="176"/>
      <c r="B129" s="116"/>
      <c r="C129" s="117"/>
      <c r="D129" s="118"/>
      <c r="E129" s="119"/>
      <c r="F129" s="214"/>
      <c r="G129" s="215"/>
      <c r="H129" s="216"/>
    </row>
    <row r="130" spans="1:8" ht="14.25" customHeight="1">
      <c r="A130" s="177"/>
      <c r="B130" s="112"/>
      <c r="C130" s="113"/>
      <c r="D130" s="114"/>
      <c r="E130" s="115"/>
      <c r="F130" s="211"/>
      <c r="G130" s="217"/>
      <c r="H130" s="213"/>
    </row>
    <row r="131" spans="1:8" ht="14.25" customHeight="1">
      <c r="A131" s="177"/>
      <c r="B131" s="112"/>
      <c r="C131" s="113"/>
      <c r="D131" s="114"/>
      <c r="E131" s="115"/>
      <c r="F131" s="211"/>
      <c r="G131" s="215"/>
      <c r="H131" s="213"/>
    </row>
    <row r="132" spans="1:8" ht="14.25" customHeight="1">
      <c r="A132" s="175"/>
      <c r="B132" s="126"/>
      <c r="C132" s="127"/>
      <c r="D132" s="128"/>
      <c r="E132" s="129"/>
      <c r="F132" s="220"/>
      <c r="G132" s="222"/>
      <c r="H132" s="221"/>
    </row>
    <row r="133" spans="1:8" ht="14.25" customHeight="1">
      <c r="A133" s="176"/>
      <c r="B133" s="116"/>
      <c r="C133" s="117"/>
      <c r="D133" s="118"/>
      <c r="E133" s="119"/>
      <c r="F133" s="214"/>
      <c r="G133" s="215"/>
      <c r="H133" s="216"/>
    </row>
    <row r="134" spans="1:8" ht="14.25" customHeight="1">
      <c r="A134" s="177"/>
      <c r="B134" s="112"/>
      <c r="C134" s="113"/>
      <c r="D134" s="114"/>
      <c r="E134" s="115"/>
      <c r="F134" s="211"/>
      <c r="G134" s="217"/>
      <c r="H134" s="213"/>
    </row>
    <row r="135" spans="1:8" ht="14.25" customHeight="1">
      <c r="A135" s="176"/>
      <c r="B135" s="116"/>
      <c r="C135" s="117"/>
      <c r="D135" s="118"/>
      <c r="E135" s="119"/>
      <c r="F135" s="214"/>
      <c r="G135" s="215"/>
      <c r="H135" s="216"/>
    </row>
    <row r="136" spans="1:8" ht="14.25" customHeight="1">
      <c r="A136" s="177"/>
      <c r="B136" s="112"/>
      <c r="C136" s="113"/>
      <c r="D136" s="114"/>
      <c r="E136" s="115"/>
      <c r="F136" s="211"/>
      <c r="G136" s="217"/>
      <c r="H136" s="213"/>
    </row>
    <row r="137" spans="1:8" ht="14.25" customHeight="1">
      <c r="A137" s="176"/>
      <c r="B137" s="116" t="s">
        <v>305</v>
      </c>
      <c r="C137" s="117"/>
      <c r="D137" s="118"/>
      <c r="E137" s="119"/>
      <c r="F137" s="214"/>
      <c r="G137" s="215">
        <f>SUM(G74:G135)</f>
        <v>9884760</v>
      </c>
      <c r="H137" s="216"/>
    </row>
    <row r="138" spans="1:8" ht="14.25" customHeight="1">
      <c r="A138" s="177"/>
      <c r="B138" s="112"/>
      <c r="C138" s="113"/>
      <c r="D138" s="114"/>
      <c r="E138" s="115"/>
      <c r="F138" s="211"/>
      <c r="G138" s="217"/>
      <c r="H138" s="213"/>
    </row>
    <row r="139" spans="1:8" ht="14.25" customHeight="1">
      <c r="A139" s="176">
        <v>2</v>
      </c>
      <c r="B139" s="120" t="s">
        <v>280</v>
      </c>
      <c r="C139" s="121"/>
      <c r="D139" s="118"/>
      <c r="E139" s="119"/>
      <c r="F139" s="218"/>
      <c r="G139" s="215"/>
      <c r="H139" s="219"/>
    </row>
    <row r="140" spans="1:8" ht="14.25" customHeight="1">
      <c r="A140" s="177"/>
      <c r="B140" s="112"/>
      <c r="C140" s="113"/>
      <c r="D140" s="114"/>
      <c r="E140" s="115"/>
      <c r="F140" s="211"/>
      <c r="G140" s="217"/>
      <c r="H140" s="213"/>
    </row>
    <row r="141" spans="1:8" ht="14.25" customHeight="1">
      <c r="A141" s="176"/>
      <c r="B141" s="116" t="s">
        <v>480</v>
      </c>
      <c r="C141" s="117" t="s">
        <v>307</v>
      </c>
      <c r="D141" s="118">
        <v>14</v>
      </c>
      <c r="E141" s="119" t="s">
        <v>308</v>
      </c>
      <c r="F141" s="214">
        <v>10240</v>
      </c>
      <c r="G141" s="215">
        <f>D141*F141</f>
        <v>143360</v>
      </c>
      <c r="H141" s="216" t="s">
        <v>309</v>
      </c>
    </row>
    <row r="142" spans="1:8" ht="14.25" customHeight="1">
      <c r="A142" s="177"/>
      <c r="B142" s="112"/>
      <c r="C142" s="113"/>
      <c r="D142" s="114"/>
      <c r="E142" s="115"/>
      <c r="F142" s="211"/>
      <c r="G142" s="212"/>
      <c r="H142" s="213"/>
    </row>
    <row r="143" spans="1:8" ht="14.25" customHeight="1">
      <c r="A143" s="176"/>
      <c r="B143" s="116" t="s">
        <v>306</v>
      </c>
      <c r="C143" s="117" t="s">
        <v>310</v>
      </c>
      <c r="D143" s="118">
        <v>9</v>
      </c>
      <c r="E143" s="119" t="s">
        <v>308</v>
      </c>
      <c r="F143" s="214">
        <v>11590</v>
      </c>
      <c r="G143" s="215">
        <f>D143*F143</f>
        <v>104310</v>
      </c>
      <c r="H143" s="216" t="s">
        <v>309</v>
      </c>
    </row>
    <row r="144" spans="1:8" ht="14.25" customHeight="1">
      <c r="A144" s="177"/>
      <c r="B144" s="112"/>
      <c r="C144" s="113"/>
      <c r="D144" s="114"/>
      <c r="E144" s="115"/>
      <c r="F144" s="211"/>
      <c r="G144" s="217"/>
      <c r="H144" s="213"/>
    </row>
    <row r="145" spans="1:8" ht="14.25" customHeight="1">
      <c r="A145" s="176"/>
      <c r="B145" s="116" t="s">
        <v>306</v>
      </c>
      <c r="C145" s="117" t="s">
        <v>311</v>
      </c>
      <c r="D145" s="118">
        <v>59</v>
      </c>
      <c r="E145" s="119" t="s">
        <v>308</v>
      </c>
      <c r="F145" s="214">
        <v>15750</v>
      </c>
      <c r="G145" s="215">
        <f>D145*F145</f>
        <v>929250</v>
      </c>
      <c r="H145" s="216" t="s">
        <v>309</v>
      </c>
    </row>
    <row r="146" spans="1:8" ht="14.25" customHeight="1">
      <c r="A146" s="177"/>
      <c r="B146" s="112"/>
      <c r="C146" s="113"/>
      <c r="D146" s="114"/>
      <c r="E146" s="115"/>
      <c r="F146" s="211"/>
      <c r="G146" s="217"/>
      <c r="H146" s="213"/>
    </row>
    <row r="147" spans="1:8" ht="14.25" customHeight="1">
      <c r="A147" s="177"/>
      <c r="B147" s="116" t="s">
        <v>306</v>
      </c>
      <c r="C147" s="117" t="s">
        <v>312</v>
      </c>
      <c r="D147" s="118">
        <v>7</v>
      </c>
      <c r="E147" s="125" t="s">
        <v>308</v>
      </c>
      <c r="F147" s="211">
        <v>17640</v>
      </c>
      <c r="G147" s="215">
        <f>D147*F147</f>
        <v>123480</v>
      </c>
      <c r="H147" s="216" t="s">
        <v>309</v>
      </c>
    </row>
    <row r="148" spans="1:8" ht="14.25" customHeight="1">
      <c r="A148" s="175"/>
      <c r="B148" s="112"/>
      <c r="C148" s="113"/>
      <c r="D148" s="114"/>
      <c r="E148" s="115"/>
      <c r="F148" s="220"/>
      <c r="G148" s="217"/>
      <c r="H148" s="221"/>
    </row>
    <row r="149" spans="1:8" ht="14.25" customHeight="1">
      <c r="A149" s="176"/>
      <c r="B149" s="116" t="s">
        <v>306</v>
      </c>
      <c r="C149" s="117" t="s">
        <v>313</v>
      </c>
      <c r="D149" s="118">
        <v>1</v>
      </c>
      <c r="E149" s="125" t="s">
        <v>308</v>
      </c>
      <c r="F149" s="214">
        <v>20040</v>
      </c>
      <c r="G149" s="215">
        <f>D149*F149</f>
        <v>20040</v>
      </c>
      <c r="H149" s="216" t="s">
        <v>309</v>
      </c>
    </row>
    <row r="150" spans="1:8" ht="14.25" customHeight="1">
      <c r="A150" s="177"/>
      <c r="B150" s="112"/>
      <c r="C150" s="113"/>
      <c r="D150" s="114"/>
      <c r="E150" s="115"/>
      <c r="F150" s="220"/>
      <c r="G150" s="217"/>
      <c r="H150" s="213"/>
    </row>
    <row r="151" spans="1:8" ht="14.25" customHeight="1">
      <c r="A151" s="177"/>
      <c r="B151" s="116" t="s">
        <v>306</v>
      </c>
      <c r="C151" s="117" t="s">
        <v>481</v>
      </c>
      <c r="D151" s="118">
        <v>19</v>
      </c>
      <c r="E151" s="125" t="s">
        <v>308</v>
      </c>
      <c r="F151" s="214">
        <v>21010</v>
      </c>
      <c r="G151" s="215">
        <f>D151*F151</f>
        <v>399190</v>
      </c>
      <c r="H151" s="216" t="s">
        <v>309</v>
      </c>
    </row>
    <row r="152" spans="1:8" ht="14.25" customHeight="1">
      <c r="A152" s="175"/>
      <c r="B152" s="112"/>
      <c r="C152" s="113"/>
      <c r="D152" s="114"/>
      <c r="E152" s="115"/>
      <c r="F152" s="220"/>
      <c r="G152" s="217"/>
      <c r="H152" s="213"/>
    </row>
    <row r="153" spans="1:8" ht="14.25" customHeight="1">
      <c r="A153" s="176"/>
      <c r="B153" s="116" t="s">
        <v>306</v>
      </c>
      <c r="C153" s="117" t="s">
        <v>314</v>
      </c>
      <c r="D153" s="114">
        <v>15</v>
      </c>
      <c r="E153" s="125" t="s">
        <v>308</v>
      </c>
      <c r="F153" s="214">
        <v>24450</v>
      </c>
      <c r="G153" s="215">
        <f>D153*F153</f>
        <v>366750</v>
      </c>
      <c r="H153" s="216" t="s">
        <v>309</v>
      </c>
    </row>
    <row r="154" spans="1:8" ht="14.25" customHeight="1">
      <c r="A154" s="177"/>
      <c r="B154" s="126"/>
      <c r="C154" s="127"/>
      <c r="D154" s="128"/>
      <c r="E154" s="129"/>
      <c r="F154" s="211"/>
      <c r="G154" s="217"/>
      <c r="H154" s="213"/>
    </row>
    <row r="155" spans="1:8" ht="14.25" customHeight="1">
      <c r="A155" s="177"/>
      <c r="B155" s="112" t="s">
        <v>482</v>
      </c>
      <c r="C155" s="113" t="s">
        <v>316</v>
      </c>
      <c r="D155" s="114">
        <v>8</v>
      </c>
      <c r="E155" s="115" t="s">
        <v>308</v>
      </c>
      <c r="F155" s="214">
        <v>3240</v>
      </c>
      <c r="G155" s="215">
        <f>D155*F155</f>
        <v>25920</v>
      </c>
      <c r="H155" s="216" t="s">
        <v>309</v>
      </c>
    </row>
    <row r="156" spans="1:8" ht="14.25" customHeight="1">
      <c r="A156" s="175"/>
      <c r="B156" s="126"/>
      <c r="C156" s="127"/>
      <c r="D156" s="128"/>
      <c r="E156" s="129"/>
      <c r="F156" s="211"/>
      <c r="G156" s="217"/>
      <c r="H156" s="213"/>
    </row>
    <row r="157" spans="1:8" ht="14.25" customHeight="1">
      <c r="A157" s="176"/>
      <c r="B157" s="112" t="s">
        <v>315</v>
      </c>
      <c r="C157" s="113" t="s">
        <v>317</v>
      </c>
      <c r="D157" s="114">
        <v>46</v>
      </c>
      <c r="E157" s="115" t="s">
        <v>308</v>
      </c>
      <c r="F157" s="214">
        <v>3930</v>
      </c>
      <c r="G157" s="215">
        <f>D157*F157</f>
        <v>180780</v>
      </c>
      <c r="H157" s="216" t="s">
        <v>309</v>
      </c>
    </row>
    <row r="158" spans="1:8" ht="14.25" customHeight="1">
      <c r="A158" s="175"/>
      <c r="B158" s="126"/>
      <c r="C158" s="127"/>
      <c r="D158" s="128"/>
      <c r="E158" s="129"/>
      <c r="F158" s="211"/>
      <c r="G158" s="217"/>
      <c r="H158" s="213"/>
    </row>
    <row r="159" spans="1:8" ht="14.25" customHeight="1">
      <c r="A159" s="176"/>
      <c r="B159" s="116" t="s">
        <v>315</v>
      </c>
      <c r="C159" s="116" t="s">
        <v>318</v>
      </c>
      <c r="D159" s="118">
        <v>18</v>
      </c>
      <c r="E159" s="119" t="s">
        <v>308</v>
      </c>
      <c r="F159" s="214">
        <v>4260</v>
      </c>
      <c r="G159" s="215">
        <f>D159*F159</f>
        <v>76680</v>
      </c>
      <c r="H159" s="216" t="s">
        <v>309</v>
      </c>
    </row>
    <row r="160" spans="1:8" ht="14.25" customHeight="1">
      <c r="A160" s="177"/>
      <c r="B160" s="112"/>
      <c r="C160" s="113"/>
      <c r="D160" s="114"/>
      <c r="E160" s="115"/>
      <c r="F160" s="211"/>
      <c r="G160" s="217"/>
      <c r="H160" s="213"/>
    </row>
    <row r="161" spans="1:8" ht="14.25" customHeight="1">
      <c r="A161" s="177"/>
      <c r="B161" s="112" t="s">
        <v>315</v>
      </c>
      <c r="C161" s="113" t="s">
        <v>319</v>
      </c>
      <c r="D161" s="114">
        <v>20</v>
      </c>
      <c r="E161" s="115" t="s">
        <v>308</v>
      </c>
      <c r="F161" s="211">
        <v>5390</v>
      </c>
      <c r="G161" s="215">
        <f>D161*F161</f>
        <v>107800</v>
      </c>
      <c r="H161" s="213" t="s">
        <v>309</v>
      </c>
    </row>
    <row r="162" spans="1:8" ht="14.25" customHeight="1">
      <c r="A162" s="175"/>
      <c r="B162" s="126"/>
      <c r="C162" s="127"/>
      <c r="D162" s="128"/>
      <c r="E162" s="129"/>
      <c r="F162" s="220"/>
      <c r="G162" s="222"/>
      <c r="H162" s="221"/>
    </row>
    <row r="163" spans="1:8" ht="14.25" customHeight="1">
      <c r="A163" s="176"/>
      <c r="B163" s="116" t="s">
        <v>315</v>
      </c>
      <c r="C163" s="117" t="s">
        <v>320</v>
      </c>
      <c r="D163" s="118">
        <v>16</v>
      </c>
      <c r="E163" s="119" t="s">
        <v>308</v>
      </c>
      <c r="F163" s="214">
        <v>2620</v>
      </c>
      <c r="G163" s="215">
        <f>D163*F163</f>
        <v>41920</v>
      </c>
      <c r="H163" s="216" t="s">
        <v>309</v>
      </c>
    </row>
    <row r="164" spans="1:8" ht="14.25" customHeight="1">
      <c r="A164" s="177"/>
      <c r="B164" s="112"/>
      <c r="C164" s="113"/>
      <c r="D164" s="114"/>
      <c r="E164" s="115"/>
      <c r="F164" s="211"/>
      <c r="G164" s="217"/>
      <c r="H164" s="213"/>
    </row>
    <row r="165" spans="1:8" ht="14.25" customHeight="1">
      <c r="A165" s="177"/>
      <c r="B165" s="112" t="s">
        <v>315</v>
      </c>
      <c r="C165" s="113" t="s">
        <v>321</v>
      </c>
      <c r="D165" s="114">
        <v>9</v>
      </c>
      <c r="E165" s="115" t="s">
        <v>308</v>
      </c>
      <c r="F165" s="211">
        <v>2820</v>
      </c>
      <c r="G165" s="215">
        <f>D165*F165</f>
        <v>25380</v>
      </c>
      <c r="H165" s="213" t="s">
        <v>309</v>
      </c>
    </row>
    <row r="166" spans="1:8" ht="14.25" customHeight="1">
      <c r="A166" s="175"/>
      <c r="B166" s="126"/>
      <c r="C166" s="127"/>
      <c r="D166" s="128"/>
      <c r="E166" s="129"/>
      <c r="F166" s="220"/>
      <c r="G166" s="222"/>
      <c r="H166" s="221"/>
    </row>
    <row r="167" spans="1:8" ht="14.25" customHeight="1">
      <c r="A167" s="176"/>
      <c r="B167" s="116" t="s">
        <v>315</v>
      </c>
      <c r="C167" s="117" t="s">
        <v>322</v>
      </c>
      <c r="D167" s="118">
        <v>8</v>
      </c>
      <c r="E167" s="119" t="s">
        <v>308</v>
      </c>
      <c r="F167" s="214">
        <v>3590</v>
      </c>
      <c r="G167" s="215">
        <f>D167*F167</f>
        <v>28720</v>
      </c>
      <c r="H167" s="216" t="s">
        <v>309</v>
      </c>
    </row>
    <row r="168" spans="1:8" ht="14.25" customHeight="1">
      <c r="A168" s="177"/>
      <c r="B168" s="112"/>
      <c r="C168" s="113"/>
      <c r="D168" s="114"/>
      <c r="E168" s="115"/>
      <c r="F168" s="211"/>
      <c r="G168" s="217"/>
      <c r="H168" s="213"/>
    </row>
    <row r="169" spans="1:8" ht="14.25" customHeight="1">
      <c r="A169" s="176"/>
      <c r="B169" s="116" t="s">
        <v>323</v>
      </c>
      <c r="C169" s="117" t="s">
        <v>324</v>
      </c>
      <c r="D169" s="118">
        <v>3</v>
      </c>
      <c r="E169" s="119" t="s">
        <v>48</v>
      </c>
      <c r="F169" s="214">
        <v>16074</v>
      </c>
      <c r="G169" s="215">
        <f>D169*F169</f>
        <v>48222</v>
      </c>
      <c r="H169" s="216" t="s">
        <v>441</v>
      </c>
    </row>
    <row r="170" spans="1:8" ht="14.25" customHeight="1">
      <c r="A170" s="177"/>
      <c r="B170" s="112"/>
      <c r="C170" s="113"/>
      <c r="D170" s="114"/>
      <c r="E170" s="115"/>
      <c r="F170" s="211"/>
      <c r="G170" s="217"/>
      <c r="H170" s="213"/>
    </row>
    <row r="171" spans="1:8" ht="14.25" customHeight="1">
      <c r="A171" s="176"/>
      <c r="B171" s="116" t="s">
        <v>325</v>
      </c>
      <c r="C171" s="117" t="s">
        <v>500</v>
      </c>
      <c r="D171" s="118">
        <v>12</v>
      </c>
      <c r="E171" s="119" t="s">
        <v>48</v>
      </c>
      <c r="F171" s="214">
        <v>5749</v>
      </c>
      <c r="G171" s="215">
        <f>D171*F171</f>
        <v>68988</v>
      </c>
      <c r="H171" s="216" t="s">
        <v>430</v>
      </c>
    </row>
    <row r="172" spans="1:8" ht="14.25" customHeight="1">
      <c r="A172" s="177"/>
      <c r="B172" s="112"/>
      <c r="C172" s="113"/>
      <c r="D172" s="114"/>
      <c r="E172" s="115"/>
      <c r="F172" s="211"/>
      <c r="G172" s="217"/>
      <c r="H172" s="213"/>
    </row>
    <row r="173" spans="1:8" ht="14.25" customHeight="1">
      <c r="A173" s="176"/>
      <c r="B173" s="120" t="s">
        <v>326</v>
      </c>
      <c r="C173" s="121" t="s">
        <v>327</v>
      </c>
      <c r="D173" s="118">
        <v>1</v>
      </c>
      <c r="E173" s="119" t="s">
        <v>9</v>
      </c>
      <c r="F173" s="218">
        <v>75050</v>
      </c>
      <c r="G173" s="215">
        <f>D173*F173</f>
        <v>75050</v>
      </c>
      <c r="H173" s="225" t="s">
        <v>410</v>
      </c>
    </row>
    <row r="174" spans="1:8" ht="14.25" customHeight="1">
      <c r="A174" s="177"/>
      <c r="B174" s="112"/>
      <c r="C174" s="113"/>
      <c r="D174" s="114"/>
      <c r="E174" s="115"/>
      <c r="F174" s="211"/>
      <c r="G174" s="222"/>
      <c r="H174" s="221"/>
    </row>
    <row r="175" spans="1:8" ht="14.25" customHeight="1">
      <c r="A175" s="176"/>
      <c r="B175" s="116" t="s">
        <v>328</v>
      </c>
      <c r="C175" s="117" t="s">
        <v>80</v>
      </c>
      <c r="D175" s="118">
        <v>1</v>
      </c>
      <c r="E175" s="119" t="s">
        <v>9</v>
      </c>
      <c r="F175" s="214">
        <v>14040</v>
      </c>
      <c r="G175" s="215">
        <f>D175*F175</f>
        <v>14040</v>
      </c>
      <c r="H175" s="225" t="s">
        <v>411</v>
      </c>
    </row>
    <row r="176" spans="1:8" ht="14.25" customHeight="1">
      <c r="A176" s="177"/>
      <c r="B176" s="112"/>
      <c r="C176" s="113"/>
      <c r="D176" s="114"/>
      <c r="E176" s="115"/>
      <c r="F176" s="211"/>
      <c r="G176" s="217"/>
      <c r="H176" s="213"/>
    </row>
    <row r="177" spans="1:8" ht="14.25" customHeight="1">
      <c r="A177" s="176"/>
      <c r="B177" s="116" t="s">
        <v>329</v>
      </c>
      <c r="C177" s="117" t="s">
        <v>330</v>
      </c>
      <c r="D177" s="118">
        <v>1</v>
      </c>
      <c r="E177" s="119" t="s">
        <v>9</v>
      </c>
      <c r="F177" s="214">
        <v>115880</v>
      </c>
      <c r="G177" s="215">
        <f>D177*F177</f>
        <v>115880</v>
      </c>
      <c r="H177" s="226" t="s">
        <v>412</v>
      </c>
    </row>
    <row r="178" spans="1:8" ht="14.25" customHeight="1">
      <c r="A178" s="177"/>
      <c r="B178" s="112"/>
      <c r="C178" s="113"/>
      <c r="D178" s="114"/>
      <c r="E178" s="115"/>
      <c r="F178" s="211"/>
      <c r="G178" s="222"/>
      <c r="H178" s="221"/>
    </row>
    <row r="179" spans="1:8" ht="14.25" customHeight="1">
      <c r="A179" s="176"/>
      <c r="B179" s="116" t="s">
        <v>331</v>
      </c>
      <c r="C179" s="117"/>
      <c r="D179" s="118">
        <v>1</v>
      </c>
      <c r="E179" s="119" t="s">
        <v>9</v>
      </c>
      <c r="F179" s="214">
        <v>85400</v>
      </c>
      <c r="G179" s="215">
        <f>D179*F179</f>
        <v>85400</v>
      </c>
      <c r="H179" s="227" t="s">
        <v>413</v>
      </c>
    </row>
    <row r="180" spans="1:8" ht="14.25" customHeight="1">
      <c r="A180" s="177"/>
      <c r="B180" s="112"/>
      <c r="C180" s="113"/>
      <c r="D180" s="114"/>
      <c r="E180" s="115"/>
      <c r="F180" s="211"/>
      <c r="G180" s="217"/>
      <c r="H180" s="213"/>
    </row>
    <row r="181" spans="1:8" ht="14.25" customHeight="1">
      <c r="A181" s="177"/>
      <c r="B181" s="116" t="s">
        <v>332</v>
      </c>
      <c r="C181" s="117" t="s">
        <v>333</v>
      </c>
      <c r="D181" s="118">
        <v>1</v>
      </c>
      <c r="E181" s="125" t="s">
        <v>9</v>
      </c>
      <c r="F181" s="211">
        <v>43920</v>
      </c>
      <c r="G181" s="215">
        <f>D181*F181</f>
        <v>43920</v>
      </c>
      <c r="H181" s="225" t="s">
        <v>414</v>
      </c>
    </row>
    <row r="182" spans="1:8" ht="14.25" customHeight="1">
      <c r="A182" s="175"/>
      <c r="B182" s="112"/>
      <c r="C182" s="113"/>
      <c r="D182" s="114"/>
      <c r="E182" s="115"/>
      <c r="F182" s="220"/>
      <c r="G182" s="217"/>
      <c r="H182" s="221"/>
    </row>
    <row r="183" spans="1:8" ht="14.25" customHeight="1">
      <c r="A183" s="176"/>
      <c r="B183" s="116" t="s">
        <v>334</v>
      </c>
      <c r="C183" s="117"/>
      <c r="D183" s="118">
        <v>1</v>
      </c>
      <c r="E183" s="125" t="s">
        <v>9</v>
      </c>
      <c r="F183" s="214">
        <v>16800</v>
      </c>
      <c r="G183" s="215">
        <f>D183*F183</f>
        <v>16800</v>
      </c>
      <c r="H183" s="225" t="s">
        <v>415</v>
      </c>
    </row>
    <row r="184" spans="1:8" ht="14.25" customHeight="1">
      <c r="A184" s="177"/>
      <c r="B184" s="112"/>
      <c r="C184" s="113"/>
      <c r="D184" s="114"/>
      <c r="E184" s="115"/>
      <c r="F184" s="220"/>
      <c r="G184" s="222"/>
      <c r="H184" s="213"/>
    </row>
    <row r="185" spans="1:8" ht="14.25" customHeight="1">
      <c r="A185" s="177"/>
      <c r="B185" s="130" t="s">
        <v>442</v>
      </c>
      <c r="C185" s="116"/>
      <c r="D185" s="114">
        <v>1</v>
      </c>
      <c r="E185" s="131" t="s">
        <v>9</v>
      </c>
      <c r="F185" s="211">
        <v>63694</v>
      </c>
      <c r="G185" s="217">
        <f>D185*F185</f>
        <v>63694</v>
      </c>
      <c r="H185" s="216" t="s">
        <v>416</v>
      </c>
    </row>
    <row r="186" spans="1:8" ht="14.25" customHeight="1">
      <c r="A186" s="175"/>
      <c r="B186" s="126"/>
      <c r="C186" s="127"/>
      <c r="D186" s="128"/>
      <c r="E186" s="129"/>
      <c r="F186" s="220"/>
      <c r="G186" s="222"/>
      <c r="H186" s="221"/>
    </row>
    <row r="187" spans="1:8" ht="14.25" customHeight="1">
      <c r="A187" s="176"/>
      <c r="B187" s="116" t="s">
        <v>183</v>
      </c>
      <c r="C187" s="117"/>
      <c r="D187" s="118">
        <v>1</v>
      </c>
      <c r="E187" s="125" t="s">
        <v>9</v>
      </c>
      <c r="F187" s="214">
        <v>25271</v>
      </c>
      <c r="G187" s="215">
        <f>D187*F187</f>
        <v>25271</v>
      </c>
      <c r="H187" s="225" t="s">
        <v>417</v>
      </c>
    </row>
    <row r="188" spans="1:8" ht="14.25" customHeight="1">
      <c r="A188" s="177"/>
      <c r="B188" s="112"/>
      <c r="C188" s="113"/>
      <c r="D188" s="114"/>
      <c r="E188" s="115"/>
      <c r="F188" s="211"/>
      <c r="G188" s="217"/>
      <c r="H188" s="213"/>
    </row>
    <row r="189" spans="1:8" ht="14.25" customHeight="1">
      <c r="A189" s="177"/>
      <c r="B189" s="116" t="s">
        <v>335</v>
      </c>
      <c r="C189" s="117"/>
      <c r="D189" s="114">
        <v>1</v>
      </c>
      <c r="E189" s="125" t="s">
        <v>9</v>
      </c>
      <c r="F189" s="214">
        <v>40960</v>
      </c>
      <c r="G189" s="215">
        <f>D189*F189</f>
        <v>40960</v>
      </c>
      <c r="H189" s="227" t="s">
        <v>418</v>
      </c>
    </row>
    <row r="190" spans="1:8" ht="14.25" customHeight="1">
      <c r="A190" s="175"/>
      <c r="B190" s="126"/>
      <c r="C190" s="127"/>
      <c r="D190" s="128"/>
      <c r="E190" s="129"/>
      <c r="F190" s="211"/>
      <c r="G190" s="217"/>
      <c r="H190" s="213"/>
    </row>
    <row r="191" spans="1:8" ht="14.25" customHeight="1">
      <c r="A191" s="176"/>
      <c r="B191" s="112" t="s">
        <v>336</v>
      </c>
      <c r="C191" s="113"/>
      <c r="D191" s="114">
        <v>1</v>
      </c>
      <c r="E191" s="115" t="s">
        <v>9</v>
      </c>
      <c r="F191" s="214">
        <f>SUM(G140:G161)*0.06</f>
        <v>148654</v>
      </c>
      <c r="G191" s="215">
        <f>D191*F191</f>
        <v>148654</v>
      </c>
      <c r="H191" s="227" t="s">
        <v>419</v>
      </c>
    </row>
    <row r="192" spans="1:8" ht="14.25" customHeight="1">
      <c r="A192" s="175"/>
      <c r="B192" s="126"/>
      <c r="C192" s="127"/>
      <c r="D192" s="128"/>
      <c r="E192" s="129"/>
      <c r="F192" s="211"/>
      <c r="G192" s="217"/>
      <c r="H192" s="213"/>
    </row>
    <row r="193" spans="1:8" ht="14.25" customHeight="1">
      <c r="A193" s="176"/>
      <c r="B193" s="116"/>
      <c r="C193" s="116"/>
      <c r="D193" s="118"/>
      <c r="E193" s="119"/>
      <c r="F193" s="214"/>
      <c r="G193" s="215"/>
      <c r="H193" s="216"/>
    </row>
    <row r="194" spans="1:8" ht="14.25" customHeight="1">
      <c r="A194" s="177"/>
      <c r="B194" s="112"/>
      <c r="C194" s="113"/>
      <c r="D194" s="114"/>
      <c r="E194" s="115"/>
      <c r="F194" s="211"/>
      <c r="G194" s="217"/>
      <c r="H194" s="213"/>
    </row>
    <row r="195" spans="1:8" ht="14.25" customHeight="1">
      <c r="A195" s="177"/>
      <c r="B195" s="112"/>
      <c r="C195" s="113"/>
      <c r="D195" s="114"/>
      <c r="E195" s="115"/>
      <c r="F195" s="211"/>
      <c r="G195" s="215"/>
      <c r="H195" s="213"/>
    </row>
    <row r="196" spans="1:8" ht="14.25" customHeight="1">
      <c r="A196" s="175"/>
      <c r="B196" s="126"/>
      <c r="C196" s="127"/>
      <c r="D196" s="128"/>
      <c r="E196" s="129"/>
      <c r="F196" s="220"/>
      <c r="G196" s="222"/>
      <c r="H196" s="221"/>
    </row>
    <row r="197" spans="1:8" ht="14.25" customHeight="1">
      <c r="A197" s="176"/>
      <c r="B197" s="116"/>
      <c r="C197" s="117"/>
      <c r="D197" s="118"/>
      <c r="E197" s="119"/>
      <c r="F197" s="214"/>
      <c r="G197" s="215"/>
      <c r="H197" s="216"/>
    </row>
    <row r="198" spans="1:8" ht="14.25" customHeight="1">
      <c r="A198" s="177"/>
      <c r="B198" s="112"/>
      <c r="C198" s="113"/>
      <c r="D198" s="114"/>
      <c r="E198" s="115"/>
      <c r="F198" s="211"/>
      <c r="G198" s="217"/>
      <c r="H198" s="213"/>
    </row>
    <row r="199" spans="1:8" ht="14.25" customHeight="1">
      <c r="A199" s="177"/>
      <c r="B199" s="112"/>
      <c r="C199" s="113"/>
      <c r="D199" s="114"/>
      <c r="E199" s="115"/>
      <c r="F199" s="211"/>
      <c r="G199" s="215"/>
      <c r="H199" s="213"/>
    </row>
    <row r="200" spans="1:8" ht="14.25" customHeight="1">
      <c r="A200" s="175"/>
      <c r="B200" s="126"/>
      <c r="C200" s="127"/>
      <c r="D200" s="128"/>
      <c r="E200" s="129"/>
      <c r="F200" s="220"/>
      <c r="G200" s="222"/>
      <c r="H200" s="221"/>
    </row>
    <row r="201" spans="1:8" ht="14.25" customHeight="1">
      <c r="A201" s="176"/>
      <c r="B201" s="116"/>
      <c r="C201" s="117"/>
      <c r="D201" s="118"/>
      <c r="E201" s="119"/>
      <c r="F201" s="214"/>
      <c r="G201" s="215"/>
      <c r="H201" s="216"/>
    </row>
    <row r="202" spans="1:8" ht="14.25" customHeight="1">
      <c r="A202" s="177"/>
      <c r="B202" s="112"/>
      <c r="C202" s="113"/>
      <c r="D202" s="114"/>
      <c r="E202" s="115"/>
      <c r="F202" s="211"/>
      <c r="G202" s="217"/>
      <c r="H202" s="213"/>
    </row>
    <row r="203" spans="1:8" ht="14.25" customHeight="1">
      <c r="A203" s="176"/>
      <c r="B203" s="116"/>
      <c r="C203" s="117"/>
      <c r="D203" s="118"/>
      <c r="E203" s="119"/>
      <c r="F203" s="214"/>
      <c r="G203" s="215"/>
      <c r="H203" s="216"/>
    </row>
    <row r="204" spans="1:8" ht="14.25" customHeight="1">
      <c r="A204" s="177"/>
      <c r="B204" s="112"/>
      <c r="C204" s="113"/>
      <c r="D204" s="114"/>
      <c r="E204" s="115"/>
      <c r="F204" s="211"/>
      <c r="G204" s="217"/>
      <c r="H204" s="213"/>
    </row>
    <row r="205" spans="1:8" ht="14.25" customHeight="1">
      <c r="A205" s="176"/>
      <c r="B205" s="116" t="s">
        <v>337</v>
      </c>
      <c r="C205" s="117"/>
      <c r="D205" s="118"/>
      <c r="E205" s="119"/>
      <c r="F205" s="214"/>
      <c r="G205" s="215">
        <f>SUM(G139:G204)</f>
        <v>3320459</v>
      </c>
      <c r="H205" s="216"/>
    </row>
    <row r="206" spans="1:8" ht="14.25" customHeight="1">
      <c r="A206" s="177"/>
      <c r="B206" s="112"/>
      <c r="C206" s="113"/>
      <c r="D206" s="114"/>
      <c r="E206" s="115"/>
      <c r="F206" s="211"/>
      <c r="G206" s="217"/>
      <c r="H206" s="213"/>
    </row>
    <row r="207" spans="1:8" ht="14.25" customHeight="1">
      <c r="A207" s="176">
        <v>3</v>
      </c>
      <c r="B207" s="120" t="s">
        <v>281</v>
      </c>
      <c r="C207" s="121"/>
      <c r="D207" s="118"/>
      <c r="E207" s="119"/>
      <c r="F207" s="218"/>
      <c r="G207" s="215"/>
      <c r="H207" s="219"/>
    </row>
    <row r="208" spans="1:8" ht="14.25" customHeight="1">
      <c r="A208" s="177"/>
      <c r="B208" s="112" t="s">
        <v>443</v>
      </c>
      <c r="C208" s="113"/>
      <c r="D208" s="114"/>
      <c r="E208" s="115"/>
      <c r="F208" s="211"/>
      <c r="G208" s="223"/>
      <c r="H208" s="213"/>
    </row>
    <row r="209" spans="1:8" ht="14.25" customHeight="1">
      <c r="A209" s="176"/>
      <c r="B209" s="116" t="s">
        <v>444</v>
      </c>
      <c r="C209" s="117" t="s">
        <v>338</v>
      </c>
      <c r="D209" s="118">
        <v>1</v>
      </c>
      <c r="E209" s="119" t="s">
        <v>90</v>
      </c>
      <c r="F209" s="214">
        <v>119122</v>
      </c>
      <c r="G209" s="224">
        <f>D209*F209</f>
        <v>119122</v>
      </c>
      <c r="H209" s="216" t="s">
        <v>420</v>
      </c>
    </row>
    <row r="210" spans="1:8" ht="14.25" customHeight="1">
      <c r="A210" s="177"/>
      <c r="B210" s="112" t="s">
        <v>445</v>
      </c>
      <c r="C210" s="113"/>
      <c r="D210" s="114"/>
      <c r="E210" s="115"/>
      <c r="F210" s="211"/>
      <c r="G210" s="223"/>
      <c r="H210" s="213"/>
    </row>
    <row r="211" spans="1:8" ht="14.25" customHeight="1">
      <c r="A211" s="176"/>
      <c r="B211" s="116" t="s">
        <v>444</v>
      </c>
      <c r="C211" s="117" t="s">
        <v>339</v>
      </c>
      <c r="D211" s="118">
        <v>1</v>
      </c>
      <c r="E211" s="119" t="s">
        <v>90</v>
      </c>
      <c r="F211" s="214">
        <v>119122</v>
      </c>
      <c r="G211" s="224">
        <f>D211*F211</f>
        <v>119122</v>
      </c>
      <c r="H211" s="216" t="s">
        <v>420</v>
      </c>
    </row>
    <row r="212" spans="1:8" ht="14.25" customHeight="1">
      <c r="A212" s="177"/>
      <c r="B212" s="112" t="s">
        <v>446</v>
      </c>
      <c r="C212" s="113"/>
      <c r="D212" s="114"/>
      <c r="E212" s="115"/>
      <c r="F212" s="211"/>
      <c r="G212" s="212"/>
      <c r="H212" s="213"/>
    </row>
    <row r="213" spans="1:8" ht="14.25" customHeight="1">
      <c r="A213" s="176"/>
      <c r="B213" s="116" t="s">
        <v>447</v>
      </c>
      <c r="C213" s="117" t="s">
        <v>340</v>
      </c>
      <c r="D213" s="118">
        <v>1</v>
      </c>
      <c r="E213" s="119" t="s">
        <v>90</v>
      </c>
      <c r="F213" s="214">
        <v>102922</v>
      </c>
      <c r="G213" s="224">
        <f>D213*F213</f>
        <v>102922</v>
      </c>
      <c r="H213" s="216" t="s">
        <v>420</v>
      </c>
    </row>
    <row r="214" spans="1:8" ht="14.25" customHeight="1">
      <c r="A214" s="177"/>
      <c r="B214" s="112" t="s">
        <v>448</v>
      </c>
      <c r="C214" s="113"/>
      <c r="D214" s="114"/>
      <c r="E214" s="115"/>
      <c r="F214" s="211"/>
      <c r="G214" s="223"/>
      <c r="H214" s="213"/>
    </row>
    <row r="215" spans="1:8" ht="14.25" customHeight="1">
      <c r="A215" s="177"/>
      <c r="B215" s="116" t="s">
        <v>449</v>
      </c>
      <c r="C215" s="117" t="s">
        <v>341</v>
      </c>
      <c r="D215" s="118">
        <v>1</v>
      </c>
      <c r="E215" s="125" t="s">
        <v>90</v>
      </c>
      <c r="F215" s="211">
        <v>98722</v>
      </c>
      <c r="G215" s="224">
        <f>D215*F215</f>
        <v>98722</v>
      </c>
      <c r="H215" s="216" t="s">
        <v>420</v>
      </c>
    </row>
    <row r="216" spans="1:8" ht="14.25" customHeight="1">
      <c r="A216" s="175"/>
      <c r="B216" s="112" t="s">
        <v>450</v>
      </c>
      <c r="C216" s="113"/>
      <c r="D216" s="114"/>
      <c r="E216" s="115"/>
      <c r="F216" s="220"/>
      <c r="G216" s="223"/>
      <c r="H216" s="213"/>
    </row>
    <row r="217" spans="1:8" ht="14.25" customHeight="1">
      <c r="A217" s="176"/>
      <c r="B217" s="116" t="s">
        <v>451</v>
      </c>
      <c r="C217" s="117" t="s">
        <v>342</v>
      </c>
      <c r="D217" s="118">
        <v>1</v>
      </c>
      <c r="E217" s="125" t="s">
        <v>90</v>
      </c>
      <c r="F217" s="214">
        <v>192322</v>
      </c>
      <c r="G217" s="224">
        <f>D217*F217</f>
        <v>192322</v>
      </c>
      <c r="H217" s="216" t="s">
        <v>420</v>
      </c>
    </row>
    <row r="218" spans="1:8" ht="14.25" customHeight="1">
      <c r="A218" s="177"/>
      <c r="B218" s="112" t="s">
        <v>452</v>
      </c>
      <c r="C218" s="113"/>
      <c r="D218" s="114"/>
      <c r="E218" s="115"/>
      <c r="F218" s="220"/>
      <c r="G218" s="223"/>
      <c r="H218" s="213"/>
    </row>
    <row r="219" spans="1:8" ht="14.25" customHeight="1">
      <c r="A219" s="177"/>
      <c r="B219" s="116" t="s">
        <v>451</v>
      </c>
      <c r="C219" s="117" t="s">
        <v>338</v>
      </c>
      <c r="D219" s="118">
        <v>1</v>
      </c>
      <c r="E219" s="125" t="s">
        <v>90</v>
      </c>
      <c r="F219" s="214">
        <v>119122</v>
      </c>
      <c r="G219" s="224">
        <f>D219*F219</f>
        <v>119122</v>
      </c>
      <c r="H219" s="216" t="s">
        <v>420</v>
      </c>
    </row>
    <row r="220" spans="1:8" ht="14.25" customHeight="1">
      <c r="A220" s="175"/>
      <c r="B220" s="112" t="s">
        <v>453</v>
      </c>
      <c r="C220" s="113"/>
      <c r="D220" s="114"/>
      <c r="E220" s="115"/>
      <c r="F220" s="220"/>
      <c r="G220" s="223"/>
      <c r="H220" s="213"/>
    </row>
    <row r="221" spans="1:8" ht="14.25" customHeight="1">
      <c r="A221" s="176"/>
      <c r="B221" s="116" t="s">
        <v>454</v>
      </c>
      <c r="C221" s="117" t="s">
        <v>343</v>
      </c>
      <c r="D221" s="114">
        <v>1</v>
      </c>
      <c r="E221" s="125" t="s">
        <v>90</v>
      </c>
      <c r="F221" s="214">
        <v>172522</v>
      </c>
      <c r="G221" s="224">
        <f>D221*F221</f>
        <v>172522</v>
      </c>
      <c r="H221" s="216" t="s">
        <v>420</v>
      </c>
    </row>
    <row r="222" spans="1:8" ht="14.25" customHeight="1">
      <c r="A222" s="177"/>
      <c r="B222" s="126" t="s">
        <v>455</v>
      </c>
      <c r="C222" s="127"/>
      <c r="D222" s="128"/>
      <c r="E222" s="129"/>
      <c r="F222" s="211"/>
      <c r="G222" s="223"/>
      <c r="H222" s="213"/>
    </row>
    <row r="223" spans="1:8" ht="14.25" customHeight="1">
      <c r="A223" s="177"/>
      <c r="B223" s="112" t="s">
        <v>454</v>
      </c>
      <c r="C223" s="113" t="s">
        <v>344</v>
      </c>
      <c r="D223" s="114">
        <v>2</v>
      </c>
      <c r="E223" s="115" t="s">
        <v>90</v>
      </c>
      <c r="F223" s="214">
        <v>102922</v>
      </c>
      <c r="G223" s="224">
        <f>D223*F223</f>
        <v>205844</v>
      </c>
      <c r="H223" s="216" t="s">
        <v>420</v>
      </c>
    </row>
    <row r="224" spans="1:8" ht="14.25" customHeight="1">
      <c r="A224" s="175"/>
      <c r="B224" s="126" t="s">
        <v>456</v>
      </c>
      <c r="C224" s="127"/>
      <c r="D224" s="128"/>
      <c r="E224" s="129"/>
      <c r="F224" s="211"/>
      <c r="G224" s="212"/>
      <c r="H224" s="213"/>
    </row>
    <row r="225" spans="1:8" ht="14.25" customHeight="1">
      <c r="A225" s="176"/>
      <c r="B225" s="112" t="s">
        <v>457</v>
      </c>
      <c r="C225" s="113" t="s">
        <v>345</v>
      </c>
      <c r="D225" s="114">
        <v>1</v>
      </c>
      <c r="E225" s="115" t="s">
        <v>90</v>
      </c>
      <c r="F225" s="214">
        <v>160522</v>
      </c>
      <c r="G225" s="224">
        <f>D225*F225</f>
        <v>160522</v>
      </c>
      <c r="H225" s="216" t="s">
        <v>420</v>
      </c>
    </row>
    <row r="226" spans="1:8" ht="14.25" customHeight="1">
      <c r="A226" s="175"/>
      <c r="B226" s="126" t="s">
        <v>458</v>
      </c>
      <c r="C226" s="127"/>
      <c r="D226" s="128"/>
      <c r="E226" s="129"/>
      <c r="F226" s="211"/>
      <c r="G226" s="223"/>
      <c r="H226" s="213"/>
    </row>
    <row r="227" spans="1:8" ht="14.25" customHeight="1">
      <c r="A227" s="176"/>
      <c r="B227" s="116" t="s">
        <v>459</v>
      </c>
      <c r="C227" s="116" t="s">
        <v>346</v>
      </c>
      <c r="D227" s="118">
        <v>3</v>
      </c>
      <c r="E227" s="119" t="s">
        <v>90</v>
      </c>
      <c r="F227" s="214">
        <v>47784</v>
      </c>
      <c r="G227" s="224">
        <f>D227*F227</f>
        <v>143352</v>
      </c>
      <c r="H227" s="216" t="s">
        <v>420</v>
      </c>
    </row>
    <row r="228" spans="1:8" ht="14.25" customHeight="1">
      <c r="A228" s="177"/>
      <c r="B228" s="112" t="s">
        <v>460</v>
      </c>
      <c r="C228" s="113"/>
      <c r="D228" s="114"/>
      <c r="E228" s="115"/>
      <c r="F228" s="211"/>
      <c r="G228" s="223"/>
      <c r="H228" s="213"/>
    </row>
    <row r="229" spans="1:8" ht="14.25" customHeight="1">
      <c r="A229" s="177"/>
      <c r="B229" s="112" t="s">
        <v>461</v>
      </c>
      <c r="C229" s="113" t="s">
        <v>347</v>
      </c>
      <c r="D229" s="114">
        <v>7</v>
      </c>
      <c r="E229" s="115" t="s">
        <v>90</v>
      </c>
      <c r="F229" s="211">
        <v>41364</v>
      </c>
      <c r="G229" s="224">
        <f>D229*F229</f>
        <v>289548</v>
      </c>
      <c r="H229" s="216" t="s">
        <v>420</v>
      </c>
    </row>
    <row r="230" spans="1:8" ht="14.25" customHeight="1">
      <c r="A230" s="175"/>
      <c r="B230" s="126" t="s">
        <v>462</v>
      </c>
      <c r="C230" s="127"/>
      <c r="D230" s="128"/>
      <c r="E230" s="129"/>
      <c r="F230" s="220"/>
      <c r="G230" s="223"/>
      <c r="H230" s="213"/>
    </row>
    <row r="231" spans="1:8" ht="14.25" customHeight="1">
      <c r="A231" s="176"/>
      <c r="B231" s="116" t="s">
        <v>461</v>
      </c>
      <c r="C231" s="117" t="s">
        <v>348</v>
      </c>
      <c r="D231" s="118">
        <v>1</v>
      </c>
      <c r="E231" s="119" t="s">
        <v>90</v>
      </c>
      <c r="F231" s="214">
        <v>41364</v>
      </c>
      <c r="G231" s="224">
        <f>D231*F231</f>
        <v>41364</v>
      </c>
      <c r="H231" s="216" t="s">
        <v>420</v>
      </c>
    </row>
    <row r="232" spans="1:8" ht="14.25" customHeight="1">
      <c r="A232" s="177"/>
      <c r="B232" s="112" t="s">
        <v>463</v>
      </c>
      <c r="C232" s="113"/>
      <c r="D232" s="114"/>
      <c r="E232" s="115"/>
      <c r="F232" s="211"/>
      <c r="G232" s="223"/>
      <c r="H232" s="213"/>
    </row>
    <row r="233" spans="1:8" ht="14.25" customHeight="1">
      <c r="A233" s="177"/>
      <c r="B233" s="112" t="s">
        <v>461</v>
      </c>
      <c r="C233" s="113" t="s">
        <v>349</v>
      </c>
      <c r="D233" s="114">
        <v>1</v>
      </c>
      <c r="E233" s="115" t="s">
        <v>90</v>
      </c>
      <c r="F233" s="211">
        <v>41844</v>
      </c>
      <c r="G233" s="224">
        <f>D233*F233</f>
        <v>41844</v>
      </c>
      <c r="H233" s="216" t="s">
        <v>420</v>
      </c>
    </row>
    <row r="234" spans="1:8" ht="14.25" customHeight="1">
      <c r="A234" s="175"/>
      <c r="B234" s="126" t="s">
        <v>464</v>
      </c>
      <c r="C234" s="127"/>
      <c r="D234" s="128"/>
      <c r="E234" s="129"/>
      <c r="F234" s="220"/>
      <c r="G234" s="223"/>
      <c r="H234" s="213"/>
    </row>
    <row r="235" spans="1:8" ht="14.25" customHeight="1">
      <c r="A235" s="176"/>
      <c r="B235" s="116" t="s">
        <v>465</v>
      </c>
      <c r="C235" s="117" t="s">
        <v>350</v>
      </c>
      <c r="D235" s="118">
        <v>1</v>
      </c>
      <c r="E235" s="119" t="s">
        <v>90</v>
      </c>
      <c r="F235" s="214">
        <v>32604</v>
      </c>
      <c r="G235" s="224">
        <f>D235*F235</f>
        <v>32604</v>
      </c>
      <c r="H235" s="216" t="s">
        <v>420</v>
      </c>
    </row>
    <row r="236" spans="1:8" ht="14.25" customHeight="1">
      <c r="A236" s="177"/>
      <c r="B236" s="112" t="s">
        <v>466</v>
      </c>
      <c r="C236" s="113"/>
      <c r="D236" s="114"/>
      <c r="E236" s="115"/>
      <c r="F236" s="211"/>
      <c r="G236" s="223"/>
      <c r="H236" s="213"/>
    </row>
    <row r="237" spans="1:8" ht="14.25" customHeight="1">
      <c r="A237" s="176"/>
      <c r="B237" s="116" t="s">
        <v>467</v>
      </c>
      <c r="C237" s="117" t="s">
        <v>351</v>
      </c>
      <c r="D237" s="118">
        <v>3</v>
      </c>
      <c r="E237" s="119" t="s">
        <v>90</v>
      </c>
      <c r="F237" s="214">
        <v>32244</v>
      </c>
      <c r="G237" s="224">
        <f>D237*F237</f>
        <v>96732</v>
      </c>
      <c r="H237" s="216" t="s">
        <v>420</v>
      </c>
    </row>
    <row r="238" spans="1:8" ht="14.25" customHeight="1">
      <c r="A238" s="177"/>
      <c r="B238" s="112" t="s">
        <v>468</v>
      </c>
      <c r="C238" s="113"/>
      <c r="D238" s="114"/>
      <c r="E238" s="115"/>
      <c r="F238" s="211"/>
      <c r="G238" s="217"/>
      <c r="H238" s="213"/>
    </row>
    <row r="239" spans="1:8" ht="14.25" customHeight="1">
      <c r="A239" s="176"/>
      <c r="B239" s="116" t="s">
        <v>469</v>
      </c>
      <c r="C239" s="117" t="s">
        <v>352</v>
      </c>
      <c r="D239" s="118">
        <v>5</v>
      </c>
      <c r="E239" s="119" t="s">
        <v>90</v>
      </c>
      <c r="F239" s="214">
        <v>31404</v>
      </c>
      <c r="G239" s="215">
        <f>D239*F239</f>
        <v>157020</v>
      </c>
      <c r="H239" s="228" t="s">
        <v>420</v>
      </c>
    </row>
    <row r="240" spans="1:8" ht="14.25" customHeight="1">
      <c r="A240" s="177"/>
      <c r="B240" s="112"/>
      <c r="C240" s="113"/>
      <c r="D240" s="114"/>
      <c r="E240" s="115"/>
      <c r="F240" s="211"/>
      <c r="G240" s="217"/>
      <c r="H240" s="213"/>
    </row>
    <row r="241" spans="1:8" ht="14.25" customHeight="1">
      <c r="A241" s="176"/>
      <c r="B241" s="120"/>
      <c r="C241" s="121"/>
      <c r="D241" s="118"/>
      <c r="E241" s="119"/>
      <c r="F241" s="218"/>
      <c r="G241" s="215"/>
      <c r="H241" s="219"/>
    </row>
    <row r="242" spans="1:8" ht="14.25" customHeight="1">
      <c r="A242" s="177"/>
      <c r="B242" s="112"/>
      <c r="C242" s="113"/>
      <c r="D242" s="114"/>
      <c r="E242" s="115"/>
      <c r="F242" s="211"/>
      <c r="G242" s="217"/>
      <c r="H242" s="213"/>
    </row>
    <row r="243" spans="1:8" ht="14.25" customHeight="1">
      <c r="A243" s="176"/>
      <c r="B243" s="116"/>
      <c r="C243" s="117"/>
      <c r="D243" s="118"/>
      <c r="E243" s="119"/>
      <c r="F243" s="214"/>
      <c r="G243" s="215"/>
      <c r="H243" s="216"/>
    </row>
    <row r="244" spans="1:8" ht="14.25" customHeight="1">
      <c r="A244" s="177"/>
      <c r="B244" s="112"/>
      <c r="C244" s="113"/>
      <c r="D244" s="114"/>
      <c r="E244" s="115"/>
      <c r="F244" s="211"/>
      <c r="G244" s="212"/>
      <c r="H244" s="213"/>
    </row>
    <row r="245" spans="1:8" ht="14.25" customHeight="1">
      <c r="A245" s="176"/>
      <c r="B245" s="116"/>
      <c r="C245" s="117"/>
      <c r="D245" s="118"/>
      <c r="E245" s="119"/>
      <c r="F245" s="214"/>
      <c r="G245" s="215"/>
      <c r="H245" s="216"/>
    </row>
    <row r="246" spans="1:8" ht="14.25" customHeight="1">
      <c r="A246" s="177"/>
      <c r="B246" s="112"/>
      <c r="C246" s="113"/>
      <c r="D246" s="114"/>
      <c r="E246" s="115"/>
      <c r="F246" s="211"/>
      <c r="G246" s="217"/>
      <c r="H246" s="213"/>
    </row>
    <row r="247" spans="1:8" ht="14.25" customHeight="1">
      <c r="A247" s="176"/>
      <c r="B247" s="116"/>
      <c r="C247" s="117"/>
      <c r="D247" s="118"/>
      <c r="E247" s="119"/>
      <c r="F247" s="214"/>
      <c r="G247" s="215"/>
      <c r="H247" s="216"/>
    </row>
    <row r="248" spans="1:8" ht="14.25" customHeight="1">
      <c r="A248" s="177"/>
      <c r="B248" s="112"/>
      <c r="C248" s="113"/>
      <c r="D248" s="114"/>
      <c r="E248" s="115"/>
      <c r="F248" s="211"/>
      <c r="G248" s="217"/>
      <c r="H248" s="213"/>
    </row>
    <row r="249" spans="1:8" ht="14.25" customHeight="1">
      <c r="A249" s="177"/>
      <c r="B249" s="116"/>
      <c r="C249" s="117"/>
      <c r="D249" s="118"/>
      <c r="E249" s="125"/>
      <c r="F249" s="211"/>
      <c r="G249" s="215"/>
      <c r="H249" s="216"/>
    </row>
    <row r="250" spans="1:8" ht="14.25" customHeight="1">
      <c r="A250" s="175"/>
      <c r="B250" s="112"/>
      <c r="C250" s="113"/>
      <c r="D250" s="114"/>
      <c r="E250" s="115"/>
      <c r="F250" s="220"/>
      <c r="G250" s="217"/>
      <c r="H250" s="221"/>
    </row>
    <row r="251" spans="1:8" ht="14.25" customHeight="1">
      <c r="A251" s="176"/>
      <c r="B251" s="116"/>
      <c r="C251" s="117"/>
      <c r="D251" s="118"/>
      <c r="E251" s="125"/>
      <c r="F251" s="214"/>
      <c r="G251" s="215"/>
      <c r="H251" s="216"/>
    </row>
    <row r="252" spans="1:8" ht="14.25" customHeight="1">
      <c r="A252" s="177"/>
      <c r="B252" s="112"/>
      <c r="C252" s="113"/>
      <c r="D252" s="114"/>
      <c r="E252" s="115"/>
      <c r="F252" s="220"/>
      <c r="G252" s="217"/>
      <c r="H252" s="213"/>
    </row>
    <row r="253" spans="1:8" ht="14.25" customHeight="1">
      <c r="A253" s="177"/>
      <c r="B253" s="116"/>
      <c r="C253" s="117"/>
      <c r="D253" s="118"/>
      <c r="E253" s="125"/>
      <c r="F253" s="214"/>
      <c r="G253" s="215"/>
      <c r="H253" s="216"/>
    </row>
    <row r="254" spans="1:8" ht="14.25" customHeight="1">
      <c r="A254" s="175"/>
      <c r="B254" s="112"/>
      <c r="C254" s="113"/>
      <c r="D254" s="114"/>
      <c r="E254" s="115"/>
      <c r="F254" s="220"/>
      <c r="G254" s="217"/>
      <c r="H254" s="213"/>
    </row>
    <row r="255" spans="1:8" ht="14.25" customHeight="1">
      <c r="A255" s="176"/>
      <c r="B255" s="116"/>
      <c r="C255" s="117"/>
      <c r="D255" s="114"/>
      <c r="E255" s="125"/>
      <c r="F255" s="214"/>
      <c r="G255" s="215"/>
      <c r="H255" s="216"/>
    </row>
    <row r="256" spans="1:8" ht="14.25" customHeight="1">
      <c r="A256" s="177"/>
      <c r="B256" s="126"/>
      <c r="C256" s="127"/>
      <c r="D256" s="128"/>
      <c r="E256" s="129"/>
      <c r="F256" s="211"/>
      <c r="G256" s="217"/>
      <c r="H256" s="213"/>
    </row>
    <row r="257" spans="1:8" ht="14.25" customHeight="1">
      <c r="A257" s="177"/>
      <c r="B257" s="112"/>
      <c r="C257" s="113"/>
      <c r="D257" s="114"/>
      <c r="E257" s="115"/>
      <c r="F257" s="214"/>
      <c r="G257" s="215"/>
      <c r="H257" s="216"/>
    </row>
    <row r="258" spans="1:8" ht="14.25" customHeight="1">
      <c r="A258" s="175"/>
      <c r="B258" s="126"/>
      <c r="C258" s="127"/>
      <c r="D258" s="128"/>
      <c r="E258" s="129"/>
      <c r="F258" s="211"/>
      <c r="G258" s="217"/>
      <c r="H258" s="213"/>
    </row>
    <row r="259" spans="1:8" ht="14.25" customHeight="1">
      <c r="A259" s="176"/>
      <c r="B259" s="112"/>
      <c r="C259" s="113"/>
      <c r="D259" s="114"/>
      <c r="E259" s="115"/>
      <c r="F259" s="214"/>
      <c r="G259" s="215"/>
      <c r="H259" s="216"/>
    </row>
    <row r="260" spans="1:8" ht="14.25" customHeight="1">
      <c r="A260" s="175"/>
      <c r="B260" s="126"/>
      <c r="C260" s="127"/>
      <c r="D260" s="128"/>
      <c r="E260" s="129"/>
      <c r="F260" s="211"/>
      <c r="G260" s="217"/>
      <c r="H260" s="213"/>
    </row>
    <row r="261" spans="1:8" ht="14.25" customHeight="1">
      <c r="A261" s="176"/>
      <c r="B261" s="116"/>
      <c r="C261" s="116"/>
      <c r="D261" s="118"/>
      <c r="E261" s="119"/>
      <c r="F261" s="214"/>
      <c r="G261" s="215"/>
      <c r="H261" s="216"/>
    </row>
    <row r="262" spans="1:8" ht="14.25" customHeight="1">
      <c r="A262" s="177"/>
      <c r="B262" s="112"/>
      <c r="C262" s="113"/>
      <c r="D262" s="114"/>
      <c r="E262" s="115"/>
      <c r="F262" s="211"/>
      <c r="G262" s="217"/>
      <c r="H262" s="213"/>
    </row>
    <row r="263" spans="1:8" ht="14.25" customHeight="1">
      <c r="A263" s="177"/>
      <c r="B263" s="112"/>
      <c r="C263" s="113"/>
      <c r="D263" s="114"/>
      <c r="E263" s="115"/>
      <c r="F263" s="211"/>
      <c r="G263" s="215"/>
      <c r="H263" s="213"/>
    </row>
    <row r="264" spans="1:8" ht="14.25" customHeight="1">
      <c r="A264" s="175"/>
      <c r="B264" s="126"/>
      <c r="C264" s="127"/>
      <c r="D264" s="128"/>
      <c r="E264" s="129"/>
      <c r="F264" s="220"/>
      <c r="G264" s="222"/>
      <c r="H264" s="221"/>
    </row>
    <row r="265" spans="1:8" ht="14.25" customHeight="1">
      <c r="A265" s="176"/>
      <c r="B265" s="116"/>
      <c r="C265" s="117"/>
      <c r="D265" s="118"/>
      <c r="E265" s="119"/>
      <c r="F265" s="214"/>
      <c r="G265" s="215"/>
      <c r="H265" s="216"/>
    </row>
    <row r="266" spans="1:8" ht="14.25" customHeight="1">
      <c r="A266" s="177"/>
      <c r="B266" s="112"/>
      <c r="C266" s="113"/>
      <c r="D266" s="114"/>
      <c r="E266" s="115"/>
      <c r="F266" s="211"/>
      <c r="G266" s="217"/>
      <c r="H266" s="213"/>
    </row>
    <row r="267" spans="1:8" ht="14.25" customHeight="1">
      <c r="A267" s="177"/>
      <c r="B267" s="112"/>
      <c r="C267" s="113"/>
      <c r="D267" s="114"/>
      <c r="E267" s="115"/>
      <c r="F267" s="211"/>
      <c r="G267" s="215"/>
      <c r="H267" s="213"/>
    </row>
    <row r="268" spans="1:8" ht="14.25" customHeight="1">
      <c r="A268" s="175"/>
      <c r="B268" s="126"/>
      <c r="C268" s="127"/>
      <c r="D268" s="128"/>
      <c r="E268" s="129"/>
      <c r="F268" s="220"/>
      <c r="G268" s="222"/>
      <c r="H268" s="221"/>
    </row>
    <row r="269" spans="1:8" ht="14.25" customHeight="1">
      <c r="A269" s="176"/>
      <c r="B269" s="116"/>
      <c r="C269" s="117"/>
      <c r="D269" s="118"/>
      <c r="E269" s="119"/>
      <c r="F269" s="214"/>
      <c r="G269" s="215"/>
      <c r="H269" s="216"/>
    </row>
    <row r="270" spans="1:8" ht="14.25" customHeight="1">
      <c r="A270" s="177"/>
      <c r="B270" s="112"/>
      <c r="C270" s="113"/>
      <c r="D270" s="114"/>
      <c r="E270" s="115"/>
      <c r="F270" s="211"/>
      <c r="G270" s="217"/>
      <c r="H270" s="213"/>
    </row>
    <row r="271" spans="1:8" ht="14.25" customHeight="1">
      <c r="A271" s="176"/>
      <c r="B271" s="116"/>
      <c r="C271" s="117"/>
      <c r="D271" s="118"/>
      <c r="E271" s="119"/>
      <c r="F271" s="214"/>
      <c r="G271" s="215"/>
      <c r="H271" s="216"/>
    </row>
    <row r="272" spans="1:8" ht="14.25" customHeight="1">
      <c r="A272" s="177"/>
      <c r="B272" s="112"/>
      <c r="C272" s="113"/>
      <c r="D272" s="114"/>
      <c r="E272" s="115"/>
      <c r="F272" s="211"/>
      <c r="G272" s="217"/>
      <c r="H272" s="213"/>
    </row>
    <row r="273" spans="1:8" ht="14.25" customHeight="1">
      <c r="A273" s="176"/>
      <c r="B273" s="116" t="s">
        <v>353</v>
      </c>
      <c r="C273" s="117"/>
      <c r="D273" s="118"/>
      <c r="E273" s="119"/>
      <c r="F273" s="214"/>
      <c r="G273" s="215">
        <f>SUM(G208:G271)</f>
        <v>2092684</v>
      </c>
      <c r="H273" s="216"/>
    </row>
    <row r="274" spans="1:8" ht="14.25" customHeight="1">
      <c r="A274" s="177"/>
      <c r="B274" s="112"/>
      <c r="C274" s="113"/>
      <c r="D274" s="114"/>
      <c r="E274" s="115"/>
      <c r="F274" s="211"/>
      <c r="G274" s="217"/>
      <c r="H274" s="213"/>
    </row>
    <row r="275" spans="1:8" ht="14.25" customHeight="1">
      <c r="A275" s="176">
        <v>4</v>
      </c>
      <c r="B275" s="120" t="s">
        <v>282</v>
      </c>
      <c r="C275" s="121"/>
      <c r="D275" s="118"/>
      <c r="E275" s="119"/>
      <c r="F275" s="218"/>
      <c r="G275" s="215"/>
      <c r="H275" s="219"/>
    </row>
    <row r="276" spans="1:8" ht="14.25" customHeight="1">
      <c r="A276" s="177"/>
      <c r="B276" s="112"/>
      <c r="C276" s="113"/>
      <c r="D276" s="114"/>
      <c r="E276" s="115"/>
      <c r="F276" s="211"/>
      <c r="G276" s="212"/>
      <c r="H276" s="213"/>
    </row>
    <row r="277" spans="1:8" ht="14.25" customHeight="1">
      <c r="A277" s="176"/>
      <c r="B277" s="116" t="s">
        <v>483</v>
      </c>
      <c r="C277" s="117" t="s">
        <v>484</v>
      </c>
      <c r="D277" s="118">
        <v>2</v>
      </c>
      <c r="E277" s="119" t="s">
        <v>355</v>
      </c>
      <c r="F277" s="214">
        <v>19700</v>
      </c>
      <c r="G277" s="224">
        <f>D277*F277</f>
        <v>39400</v>
      </c>
      <c r="H277" s="216" t="s">
        <v>309</v>
      </c>
    </row>
    <row r="278" spans="1:8" ht="14.25" customHeight="1">
      <c r="A278" s="177"/>
      <c r="B278" s="112"/>
      <c r="C278" s="113"/>
      <c r="D278" s="114"/>
      <c r="E278" s="115"/>
      <c r="F278" s="211"/>
      <c r="G278" s="223"/>
      <c r="H278" s="213"/>
    </row>
    <row r="279" spans="1:8" ht="14.25" customHeight="1">
      <c r="A279" s="176"/>
      <c r="B279" s="116" t="s">
        <v>354</v>
      </c>
      <c r="C279" s="117" t="s">
        <v>356</v>
      </c>
      <c r="D279" s="118">
        <v>1</v>
      </c>
      <c r="E279" s="119" t="s">
        <v>355</v>
      </c>
      <c r="F279" s="214">
        <v>17400</v>
      </c>
      <c r="G279" s="224">
        <f>D279*F279</f>
        <v>17400</v>
      </c>
      <c r="H279" s="216" t="s">
        <v>309</v>
      </c>
    </row>
    <row r="280" spans="1:8" ht="14.25" customHeight="1">
      <c r="A280" s="177"/>
      <c r="B280" s="112"/>
      <c r="C280" s="113"/>
      <c r="D280" s="114"/>
      <c r="E280" s="115"/>
      <c r="F280" s="211"/>
      <c r="G280" s="223"/>
      <c r="H280" s="213"/>
    </row>
    <row r="281" spans="1:8" ht="14.25" customHeight="1">
      <c r="A281" s="176"/>
      <c r="B281" s="116" t="s">
        <v>354</v>
      </c>
      <c r="C281" s="117" t="s">
        <v>499</v>
      </c>
      <c r="D281" s="118">
        <v>1</v>
      </c>
      <c r="E281" s="119" t="s">
        <v>355</v>
      </c>
      <c r="F281" s="214">
        <v>14400</v>
      </c>
      <c r="G281" s="224">
        <f>D281*F281</f>
        <v>14400</v>
      </c>
      <c r="H281" s="216" t="s">
        <v>309</v>
      </c>
    </row>
    <row r="282" spans="1:8" ht="14.25" customHeight="1">
      <c r="A282" s="177"/>
      <c r="B282" s="112"/>
      <c r="C282" s="113"/>
      <c r="D282" s="114"/>
      <c r="E282" s="115"/>
      <c r="F282" s="211"/>
      <c r="G282" s="223"/>
      <c r="H282" s="213"/>
    </row>
    <row r="283" spans="1:8" ht="14.25" customHeight="1">
      <c r="A283" s="177"/>
      <c r="B283" s="116" t="s">
        <v>354</v>
      </c>
      <c r="C283" s="117" t="s">
        <v>357</v>
      </c>
      <c r="D283" s="118">
        <v>9</v>
      </c>
      <c r="E283" s="125" t="s">
        <v>355</v>
      </c>
      <c r="F283" s="211">
        <v>14200</v>
      </c>
      <c r="G283" s="224">
        <f>D283*F283</f>
        <v>127800</v>
      </c>
      <c r="H283" s="216" t="s">
        <v>309</v>
      </c>
    </row>
    <row r="284" spans="1:8" ht="14.25" customHeight="1">
      <c r="A284" s="175"/>
      <c r="B284" s="112"/>
      <c r="C284" s="113"/>
      <c r="D284" s="114"/>
      <c r="E284" s="115"/>
      <c r="F284" s="220"/>
      <c r="G284" s="223"/>
      <c r="H284" s="221"/>
    </row>
    <row r="285" spans="1:8" ht="14.25" customHeight="1">
      <c r="A285" s="176"/>
      <c r="B285" s="116" t="s">
        <v>485</v>
      </c>
      <c r="C285" s="117" t="s">
        <v>359</v>
      </c>
      <c r="D285" s="118">
        <v>30</v>
      </c>
      <c r="E285" s="125" t="s">
        <v>308</v>
      </c>
      <c r="F285" s="214">
        <v>6140</v>
      </c>
      <c r="G285" s="224">
        <f>D285*F285</f>
        <v>184200</v>
      </c>
      <c r="H285" s="216" t="s">
        <v>309</v>
      </c>
    </row>
    <row r="286" spans="1:8" ht="14.25" customHeight="1">
      <c r="A286" s="177"/>
      <c r="B286" s="112"/>
      <c r="C286" s="113"/>
      <c r="D286" s="114"/>
      <c r="E286" s="115"/>
      <c r="F286" s="220"/>
      <c r="G286" s="212"/>
      <c r="H286" s="213"/>
    </row>
    <row r="287" spans="1:8" ht="14.25" customHeight="1">
      <c r="A287" s="177"/>
      <c r="B287" s="116" t="s">
        <v>358</v>
      </c>
      <c r="C287" s="117" t="s">
        <v>360</v>
      </c>
      <c r="D287" s="118">
        <v>25</v>
      </c>
      <c r="E287" s="125" t="s">
        <v>308</v>
      </c>
      <c r="F287" s="214">
        <v>7320</v>
      </c>
      <c r="G287" s="224">
        <f>D287*F287</f>
        <v>183000</v>
      </c>
      <c r="H287" s="216" t="s">
        <v>309</v>
      </c>
    </row>
    <row r="288" spans="1:8" ht="14.25" customHeight="1">
      <c r="A288" s="175"/>
      <c r="B288" s="112"/>
      <c r="C288" s="113"/>
      <c r="D288" s="114"/>
      <c r="E288" s="115"/>
      <c r="F288" s="220"/>
      <c r="G288" s="223"/>
      <c r="H288" s="213"/>
    </row>
    <row r="289" spans="1:8" ht="14.25" customHeight="1">
      <c r="A289" s="176"/>
      <c r="B289" s="116" t="s">
        <v>358</v>
      </c>
      <c r="C289" s="117" t="s">
        <v>361</v>
      </c>
      <c r="D289" s="114">
        <v>14</v>
      </c>
      <c r="E289" s="125" t="s">
        <v>308</v>
      </c>
      <c r="F289" s="214">
        <v>8530</v>
      </c>
      <c r="G289" s="224">
        <f>D289*F289</f>
        <v>119420</v>
      </c>
      <c r="H289" s="216" t="s">
        <v>309</v>
      </c>
    </row>
    <row r="290" spans="1:8" ht="14.25" customHeight="1">
      <c r="A290" s="177"/>
      <c r="B290" s="126"/>
      <c r="C290" s="127"/>
      <c r="D290" s="128"/>
      <c r="E290" s="129"/>
      <c r="F290" s="211"/>
      <c r="G290" s="223"/>
      <c r="H290" s="213"/>
    </row>
    <row r="291" spans="1:8" ht="14.25" customHeight="1">
      <c r="A291" s="177"/>
      <c r="B291" s="112" t="s">
        <v>358</v>
      </c>
      <c r="C291" s="113" t="s">
        <v>362</v>
      </c>
      <c r="D291" s="114">
        <v>39</v>
      </c>
      <c r="E291" s="115" t="s">
        <v>308</v>
      </c>
      <c r="F291" s="214">
        <v>9600</v>
      </c>
      <c r="G291" s="224">
        <f>D291*F291</f>
        <v>374400</v>
      </c>
      <c r="H291" s="216" t="s">
        <v>309</v>
      </c>
    </row>
    <row r="292" spans="1:8" ht="14.25" customHeight="1">
      <c r="A292" s="175"/>
      <c r="B292" s="126"/>
      <c r="C292" s="127"/>
      <c r="D292" s="128"/>
      <c r="E292" s="129"/>
      <c r="F292" s="211"/>
      <c r="G292" s="223"/>
      <c r="H292" s="213"/>
    </row>
    <row r="293" spans="1:8" ht="14.25" customHeight="1">
      <c r="A293" s="176"/>
      <c r="B293" s="112" t="s">
        <v>358</v>
      </c>
      <c r="C293" s="113" t="s">
        <v>363</v>
      </c>
      <c r="D293" s="114">
        <v>56</v>
      </c>
      <c r="E293" s="115" t="s">
        <v>308</v>
      </c>
      <c r="F293" s="214">
        <v>11200</v>
      </c>
      <c r="G293" s="224">
        <f>D293*F293</f>
        <v>627200</v>
      </c>
      <c r="H293" s="216" t="s">
        <v>309</v>
      </c>
    </row>
    <row r="294" spans="1:8" ht="14.25" customHeight="1">
      <c r="A294" s="175"/>
      <c r="B294" s="126"/>
      <c r="C294" s="127"/>
      <c r="D294" s="128"/>
      <c r="E294" s="129"/>
      <c r="F294" s="211"/>
      <c r="G294" s="223"/>
      <c r="H294" s="213"/>
    </row>
    <row r="295" spans="1:8" ht="14.25" customHeight="1">
      <c r="A295" s="176"/>
      <c r="B295" s="116" t="s">
        <v>358</v>
      </c>
      <c r="C295" s="116" t="s">
        <v>364</v>
      </c>
      <c r="D295" s="118">
        <v>23</v>
      </c>
      <c r="E295" s="119" t="s">
        <v>308</v>
      </c>
      <c r="F295" s="214">
        <v>13900</v>
      </c>
      <c r="G295" s="224">
        <f>D295*F295</f>
        <v>319700</v>
      </c>
      <c r="H295" s="216" t="s">
        <v>309</v>
      </c>
    </row>
    <row r="296" spans="1:8" ht="14.25" customHeight="1">
      <c r="A296" s="177"/>
      <c r="B296" s="112"/>
      <c r="C296" s="113"/>
      <c r="D296" s="114"/>
      <c r="E296" s="115"/>
      <c r="F296" s="211"/>
      <c r="G296" s="212"/>
      <c r="H296" s="213"/>
    </row>
    <row r="297" spans="1:8" ht="14.25" customHeight="1">
      <c r="A297" s="177"/>
      <c r="B297" s="112" t="s">
        <v>358</v>
      </c>
      <c r="C297" s="113" t="s">
        <v>498</v>
      </c>
      <c r="D297" s="114">
        <v>1</v>
      </c>
      <c r="E297" s="115" t="s">
        <v>308</v>
      </c>
      <c r="F297" s="211">
        <v>16200</v>
      </c>
      <c r="G297" s="224">
        <f>D297*F297</f>
        <v>16200</v>
      </c>
      <c r="H297" s="213" t="s">
        <v>309</v>
      </c>
    </row>
    <row r="298" spans="1:8" ht="14.25" customHeight="1">
      <c r="A298" s="175"/>
      <c r="B298" s="126"/>
      <c r="C298" s="127"/>
      <c r="D298" s="128"/>
      <c r="E298" s="129"/>
      <c r="F298" s="220"/>
      <c r="G298" s="223"/>
      <c r="H298" s="221"/>
    </row>
    <row r="299" spans="1:8" ht="14.25" customHeight="1">
      <c r="A299" s="176"/>
      <c r="B299" s="116" t="s">
        <v>486</v>
      </c>
      <c r="C299" s="117" t="s">
        <v>487</v>
      </c>
      <c r="D299" s="118">
        <v>1</v>
      </c>
      <c r="E299" s="119" t="s">
        <v>48</v>
      </c>
      <c r="F299" s="214">
        <v>24790</v>
      </c>
      <c r="G299" s="224">
        <f>D299*F299</f>
        <v>24790</v>
      </c>
      <c r="H299" s="216" t="s">
        <v>309</v>
      </c>
    </row>
    <row r="300" spans="1:8" ht="14.25" customHeight="1">
      <c r="A300" s="177"/>
      <c r="B300" s="112"/>
      <c r="C300" s="113"/>
      <c r="D300" s="114"/>
      <c r="E300" s="115"/>
      <c r="F300" s="211"/>
      <c r="G300" s="223"/>
      <c r="H300" s="213"/>
    </row>
    <row r="301" spans="1:8" ht="14.25" customHeight="1">
      <c r="A301" s="177"/>
      <c r="B301" s="112" t="s">
        <v>365</v>
      </c>
      <c r="C301" s="113" t="s">
        <v>366</v>
      </c>
      <c r="D301" s="114">
        <v>4</v>
      </c>
      <c r="E301" s="115" t="s">
        <v>48</v>
      </c>
      <c r="F301" s="211">
        <v>22180</v>
      </c>
      <c r="G301" s="224">
        <f>D301*F301</f>
        <v>88720</v>
      </c>
      <c r="H301" s="213" t="s">
        <v>309</v>
      </c>
    </row>
    <row r="302" spans="1:8" ht="14.25" customHeight="1">
      <c r="A302" s="175"/>
      <c r="B302" s="126"/>
      <c r="C302" s="127"/>
      <c r="D302" s="128"/>
      <c r="E302" s="129"/>
      <c r="F302" s="220"/>
      <c r="G302" s="223"/>
      <c r="H302" s="221"/>
    </row>
    <row r="303" spans="1:8" ht="14.25" customHeight="1">
      <c r="A303" s="176"/>
      <c r="B303" s="116" t="s">
        <v>365</v>
      </c>
      <c r="C303" s="117" t="s">
        <v>367</v>
      </c>
      <c r="D303" s="118">
        <v>4</v>
      </c>
      <c r="E303" s="119" t="s">
        <v>48</v>
      </c>
      <c r="F303" s="214">
        <v>20390</v>
      </c>
      <c r="G303" s="224">
        <f>D303*F303</f>
        <v>81560</v>
      </c>
      <c r="H303" s="216" t="s">
        <v>309</v>
      </c>
    </row>
    <row r="304" spans="1:8" ht="14.25" customHeight="1">
      <c r="A304" s="177"/>
      <c r="B304" s="112"/>
      <c r="C304" s="113"/>
      <c r="D304" s="114"/>
      <c r="E304" s="115"/>
      <c r="F304" s="211"/>
      <c r="G304" s="223"/>
      <c r="H304" s="213"/>
    </row>
    <row r="305" spans="1:8" ht="14.25" customHeight="1">
      <c r="A305" s="176"/>
      <c r="B305" s="116" t="s">
        <v>365</v>
      </c>
      <c r="C305" s="117" t="s">
        <v>368</v>
      </c>
      <c r="D305" s="118">
        <v>3</v>
      </c>
      <c r="E305" s="119" t="s">
        <v>48</v>
      </c>
      <c r="F305" s="214">
        <v>19460</v>
      </c>
      <c r="G305" s="224">
        <f>D305*F305</f>
        <v>58380</v>
      </c>
      <c r="H305" s="216" t="s">
        <v>309</v>
      </c>
    </row>
    <row r="306" spans="1:8" ht="14.25" customHeight="1">
      <c r="A306" s="177"/>
      <c r="B306" s="112"/>
      <c r="C306" s="113"/>
      <c r="D306" s="114"/>
      <c r="E306" s="115"/>
      <c r="F306" s="211"/>
      <c r="G306" s="217"/>
      <c r="H306" s="213"/>
    </row>
    <row r="307" spans="1:8" ht="14.25" customHeight="1">
      <c r="A307" s="176"/>
      <c r="B307" s="116" t="s">
        <v>501</v>
      </c>
      <c r="C307" s="117" t="s">
        <v>488</v>
      </c>
      <c r="D307" s="118">
        <v>3</v>
      </c>
      <c r="E307" s="119" t="s">
        <v>48</v>
      </c>
      <c r="F307" s="214">
        <v>54040</v>
      </c>
      <c r="G307" s="215">
        <f>D307*F307</f>
        <v>162120</v>
      </c>
      <c r="H307" s="216" t="s">
        <v>309</v>
      </c>
    </row>
    <row r="308" spans="1:8" ht="14.25" customHeight="1">
      <c r="A308" s="177"/>
      <c r="B308" s="112"/>
      <c r="C308" s="113"/>
      <c r="D308" s="114"/>
      <c r="E308" s="115"/>
      <c r="F308" s="211"/>
      <c r="G308" s="223"/>
      <c r="H308" s="213"/>
    </row>
    <row r="309" spans="1:8" ht="14.25" customHeight="1">
      <c r="A309" s="176"/>
      <c r="B309" s="120" t="s">
        <v>497</v>
      </c>
      <c r="C309" s="121" t="s">
        <v>489</v>
      </c>
      <c r="D309" s="118">
        <v>2</v>
      </c>
      <c r="E309" s="119" t="s">
        <v>48</v>
      </c>
      <c r="F309" s="218">
        <v>23470</v>
      </c>
      <c r="G309" s="224">
        <f>D309*F309</f>
        <v>46940</v>
      </c>
      <c r="H309" s="219" t="s">
        <v>309</v>
      </c>
    </row>
    <row r="310" spans="1:8" ht="14.25" customHeight="1">
      <c r="A310" s="177"/>
      <c r="B310" s="112"/>
      <c r="C310" s="113"/>
      <c r="D310" s="114"/>
      <c r="E310" s="115"/>
      <c r="F310" s="211"/>
      <c r="G310" s="223"/>
      <c r="H310" s="213"/>
    </row>
    <row r="311" spans="1:8" ht="14.25" customHeight="1">
      <c r="A311" s="176"/>
      <c r="B311" s="116" t="s">
        <v>369</v>
      </c>
      <c r="C311" s="117" t="s">
        <v>370</v>
      </c>
      <c r="D311" s="118">
        <v>1</v>
      </c>
      <c r="E311" s="119" t="s">
        <v>48</v>
      </c>
      <c r="F311" s="214">
        <v>22680</v>
      </c>
      <c r="G311" s="224">
        <f>D311*F311</f>
        <v>22680</v>
      </c>
      <c r="H311" s="216" t="s">
        <v>309</v>
      </c>
    </row>
    <row r="312" spans="1:8" ht="14.25" customHeight="1">
      <c r="A312" s="177"/>
      <c r="B312" s="112"/>
      <c r="C312" s="113"/>
      <c r="D312" s="114"/>
      <c r="E312" s="115"/>
      <c r="F312" s="211"/>
      <c r="G312" s="223"/>
      <c r="H312" s="213"/>
    </row>
    <row r="313" spans="1:8" ht="14.25" customHeight="1">
      <c r="A313" s="176"/>
      <c r="B313" s="116" t="s">
        <v>369</v>
      </c>
      <c r="C313" s="117" t="s">
        <v>371</v>
      </c>
      <c r="D313" s="118">
        <v>4</v>
      </c>
      <c r="E313" s="119" t="s">
        <v>48</v>
      </c>
      <c r="F313" s="214">
        <v>21890</v>
      </c>
      <c r="G313" s="224">
        <f>D313*F313</f>
        <v>87560</v>
      </c>
      <c r="H313" s="216" t="s">
        <v>309</v>
      </c>
    </row>
    <row r="314" spans="1:8" ht="14.25" customHeight="1">
      <c r="A314" s="177"/>
      <c r="B314" s="112"/>
      <c r="C314" s="113"/>
      <c r="D314" s="114"/>
      <c r="E314" s="115"/>
      <c r="F314" s="211"/>
      <c r="G314" s="223"/>
      <c r="H314" s="213"/>
    </row>
    <row r="315" spans="1:8" ht="14.25" customHeight="1">
      <c r="A315" s="176"/>
      <c r="B315" s="116" t="s">
        <v>369</v>
      </c>
      <c r="C315" s="117" t="s">
        <v>495</v>
      </c>
      <c r="D315" s="118">
        <v>3</v>
      </c>
      <c r="E315" s="119" t="s">
        <v>48</v>
      </c>
      <c r="F315" s="214">
        <v>57260</v>
      </c>
      <c r="G315" s="224">
        <f>D315*F315</f>
        <v>171780</v>
      </c>
      <c r="H315" s="216" t="s">
        <v>309</v>
      </c>
    </row>
    <row r="316" spans="1:8" ht="14.25" customHeight="1">
      <c r="A316" s="177"/>
      <c r="B316" s="112"/>
      <c r="C316" s="113"/>
      <c r="D316" s="114"/>
      <c r="E316" s="115"/>
      <c r="F316" s="211"/>
      <c r="G316" s="223"/>
      <c r="H316" s="213"/>
    </row>
    <row r="317" spans="1:8" ht="14.25" customHeight="1">
      <c r="A317" s="177"/>
      <c r="B317" s="116" t="s">
        <v>490</v>
      </c>
      <c r="C317" s="117" t="s">
        <v>373</v>
      </c>
      <c r="D317" s="118">
        <v>4</v>
      </c>
      <c r="E317" s="125" t="s">
        <v>48</v>
      </c>
      <c r="F317" s="211">
        <v>28816</v>
      </c>
      <c r="G317" s="224">
        <f>D317*F317</f>
        <v>115264</v>
      </c>
      <c r="H317" s="216" t="s">
        <v>421</v>
      </c>
    </row>
    <row r="318" spans="1:8" ht="14.25" customHeight="1">
      <c r="A318" s="175"/>
      <c r="B318" s="112"/>
      <c r="C318" s="113"/>
      <c r="D318" s="114"/>
      <c r="E318" s="115"/>
      <c r="F318" s="220"/>
      <c r="G318" s="212"/>
      <c r="H318" s="213"/>
    </row>
    <row r="319" spans="1:8" ht="14.25" customHeight="1">
      <c r="A319" s="176"/>
      <c r="B319" s="116" t="s">
        <v>372</v>
      </c>
      <c r="C319" s="117" t="s">
        <v>374</v>
      </c>
      <c r="D319" s="118">
        <v>5</v>
      </c>
      <c r="E319" s="125" t="s">
        <v>48</v>
      </c>
      <c r="F319" s="214">
        <v>19636</v>
      </c>
      <c r="G319" s="224">
        <f>D319*F319</f>
        <v>98180</v>
      </c>
      <c r="H319" s="216" t="s">
        <v>421</v>
      </c>
    </row>
    <row r="320" spans="1:8" ht="14.25" customHeight="1">
      <c r="A320" s="177"/>
      <c r="B320" s="112"/>
      <c r="C320" s="113"/>
      <c r="D320" s="114"/>
      <c r="E320" s="115"/>
      <c r="F320" s="220"/>
      <c r="G320" s="223"/>
      <c r="H320" s="213"/>
    </row>
    <row r="321" spans="1:8" ht="14.25" customHeight="1">
      <c r="A321" s="177"/>
      <c r="B321" s="116" t="s">
        <v>372</v>
      </c>
      <c r="C321" s="117" t="s">
        <v>375</v>
      </c>
      <c r="D321" s="118">
        <v>19</v>
      </c>
      <c r="E321" s="125" t="s">
        <v>48</v>
      </c>
      <c r="F321" s="214">
        <v>14056</v>
      </c>
      <c r="G321" s="224">
        <f>D321*F321</f>
        <v>267064</v>
      </c>
      <c r="H321" s="216" t="s">
        <v>421</v>
      </c>
    </row>
    <row r="322" spans="1:8" ht="14.25" customHeight="1">
      <c r="A322" s="175"/>
      <c r="B322" s="112"/>
      <c r="C322" s="113"/>
      <c r="D322" s="114"/>
      <c r="E322" s="115"/>
      <c r="F322" s="220"/>
      <c r="G322" s="223"/>
      <c r="H322" s="213"/>
    </row>
    <row r="323" spans="1:8" ht="14.25" customHeight="1">
      <c r="A323" s="176"/>
      <c r="B323" s="116" t="s">
        <v>372</v>
      </c>
      <c r="C323" s="117" t="s">
        <v>376</v>
      </c>
      <c r="D323" s="114">
        <v>9</v>
      </c>
      <c r="E323" s="125" t="s">
        <v>48</v>
      </c>
      <c r="F323" s="214">
        <v>12316</v>
      </c>
      <c r="G323" s="224">
        <f>D323*F323</f>
        <v>110844</v>
      </c>
      <c r="H323" s="216" t="s">
        <v>421</v>
      </c>
    </row>
    <row r="324" spans="1:8" ht="14.25" customHeight="1">
      <c r="A324" s="177"/>
      <c r="B324" s="126"/>
      <c r="C324" s="127"/>
      <c r="D324" s="128"/>
      <c r="E324" s="129"/>
      <c r="F324" s="211"/>
      <c r="G324" s="223"/>
      <c r="H324" s="213"/>
    </row>
    <row r="325" spans="1:8" ht="14.25" customHeight="1">
      <c r="A325" s="177"/>
      <c r="B325" s="112" t="s">
        <v>377</v>
      </c>
      <c r="C325" s="113" t="s">
        <v>378</v>
      </c>
      <c r="D325" s="114">
        <v>1</v>
      </c>
      <c r="E325" s="115" t="s">
        <v>48</v>
      </c>
      <c r="F325" s="214">
        <v>303514</v>
      </c>
      <c r="G325" s="224">
        <f>D325*F325</f>
        <v>303514</v>
      </c>
      <c r="H325" s="216" t="s">
        <v>422</v>
      </c>
    </row>
    <row r="326" spans="1:8" ht="14.25" customHeight="1">
      <c r="A326" s="175"/>
      <c r="B326" s="126"/>
      <c r="C326" s="127"/>
      <c r="D326" s="128"/>
      <c r="E326" s="129"/>
      <c r="F326" s="211"/>
      <c r="G326" s="223"/>
      <c r="H326" s="213"/>
    </row>
    <row r="327" spans="1:8" ht="14.25" customHeight="1">
      <c r="A327" s="176"/>
      <c r="B327" s="112" t="s">
        <v>377</v>
      </c>
      <c r="C327" s="113" t="s">
        <v>379</v>
      </c>
      <c r="D327" s="114">
        <v>1</v>
      </c>
      <c r="E327" s="115" t="s">
        <v>48</v>
      </c>
      <c r="F327" s="214">
        <v>162642</v>
      </c>
      <c r="G327" s="224">
        <f>D327*F327</f>
        <v>162642</v>
      </c>
      <c r="H327" s="216" t="s">
        <v>422</v>
      </c>
    </row>
    <row r="328" spans="1:8" ht="14.25" customHeight="1">
      <c r="A328" s="175"/>
      <c r="B328" s="126"/>
      <c r="C328" s="127"/>
      <c r="D328" s="128"/>
      <c r="E328" s="129"/>
      <c r="F328" s="211"/>
      <c r="G328" s="212"/>
      <c r="H328" s="213"/>
    </row>
    <row r="329" spans="1:8" ht="14.25" customHeight="1">
      <c r="A329" s="176"/>
      <c r="B329" s="116" t="s">
        <v>377</v>
      </c>
      <c r="C329" s="116" t="s">
        <v>380</v>
      </c>
      <c r="D329" s="118">
        <v>1</v>
      </c>
      <c r="E329" s="119" t="s">
        <v>48</v>
      </c>
      <c r="F329" s="214">
        <v>138053</v>
      </c>
      <c r="G329" s="224">
        <f>D329*F329</f>
        <v>138053</v>
      </c>
      <c r="H329" s="216" t="s">
        <v>422</v>
      </c>
    </row>
    <row r="330" spans="1:8" ht="14.25" customHeight="1">
      <c r="A330" s="177"/>
      <c r="B330" s="112"/>
      <c r="C330" s="113"/>
      <c r="D330" s="114"/>
      <c r="E330" s="115"/>
      <c r="F330" s="211"/>
      <c r="G330" s="223"/>
      <c r="H330" s="213"/>
    </row>
    <row r="331" spans="1:8" ht="14.25" customHeight="1">
      <c r="A331" s="177"/>
      <c r="B331" s="112" t="s">
        <v>381</v>
      </c>
      <c r="C331" s="113" t="s">
        <v>382</v>
      </c>
      <c r="D331" s="114">
        <v>1</v>
      </c>
      <c r="E331" s="115" t="s">
        <v>48</v>
      </c>
      <c r="F331" s="211">
        <v>54018</v>
      </c>
      <c r="G331" s="224">
        <f>D331*F331</f>
        <v>54018</v>
      </c>
      <c r="H331" s="216" t="s">
        <v>421</v>
      </c>
    </row>
    <row r="332" spans="1:8" ht="14.25" customHeight="1">
      <c r="A332" s="175"/>
      <c r="B332" s="126"/>
      <c r="C332" s="127"/>
      <c r="D332" s="128"/>
      <c r="E332" s="129"/>
      <c r="F332" s="220"/>
      <c r="G332" s="223"/>
      <c r="H332" s="213"/>
    </row>
    <row r="333" spans="1:8" ht="14.25" customHeight="1">
      <c r="A333" s="176"/>
      <c r="B333" s="116" t="s">
        <v>381</v>
      </c>
      <c r="C333" s="117" t="s">
        <v>383</v>
      </c>
      <c r="D333" s="118">
        <v>2</v>
      </c>
      <c r="E333" s="119" t="s">
        <v>48</v>
      </c>
      <c r="F333" s="214">
        <v>50838</v>
      </c>
      <c r="G333" s="224">
        <f>D333*F333</f>
        <v>101676</v>
      </c>
      <c r="H333" s="216" t="s">
        <v>421</v>
      </c>
    </row>
    <row r="334" spans="1:8" ht="14.25" customHeight="1">
      <c r="A334" s="177"/>
      <c r="B334" s="112"/>
      <c r="C334" s="113"/>
      <c r="D334" s="114"/>
      <c r="E334" s="115"/>
      <c r="F334" s="211"/>
      <c r="G334" s="212"/>
      <c r="H334" s="213"/>
    </row>
    <row r="335" spans="1:8" ht="14.25" customHeight="1">
      <c r="A335" s="177"/>
      <c r="B335" s="112" t="s">
        <v>384</v>
      </c>
      <c r="C335" s="113" t="s">
        <v>385</v>
      </c>
      <c r="D335" s="114">
        <v>4</v>
      </c>
      <c r="E335" s="115" t="s">
        <v>48</v>
      </c>
      <c r="F335" s="211">
        <v>9796</v>
      </c>
      <c r="G335" s="224">
        <f>D335*F335</f>
        <v>39184</v>
      </c>
      <c r="H335" s="216" t="s">
        <v>421</v>
      </c>
    </row>
    <row r="336" spans="1:8" ht="14.25" customHeight="1">
      <c r="A336" s="175"/>
      <c r="B336" s="126"/>
      <c r="C336" s="127"/>
      <c r="D336" s="128"/>
      <c r="E336" s="129"/>
      <c r="F336" s="220"/>
      <c r="G336" s="223"/>
      <c r="H336" s="213"/>
    </row>
    <row r="337" spans="1:8" ht="14.25" customHeight="1">
      <c r="A337" s="176"/>
      <c r="B337" s="116" t="s">
        <v>386</v>
      </c>
      <c r="C337" s="117" t="s">
        <v>387</v>
      </c>
      <c r="D337" s="118">
        <v>6</v>
      </c>
      <c r="E337" s="119" t="s">
        <v>48</v>
      </c>
      <c r="F337" s="214">
        <v>10996</v>
      </c>
      <c r="G337" s="224">
        <f>D337*F337</f>
        <v>65976</v>
      </c>
      <c r="H337" s="216" t="s">
        <v>421</v>
      </c>
    </row>
    <row r="338" spans="1:8" ht="14.25" customHeight="1">
      <c r="A338" s="177"/>
      <c r="B338" s="112"/>
      <c r="C338" s="113"/>
      <c r="D338" s="114"/>
      <c r="E338" s="115"/>
      <c r="F338" s="211"/>
      <c r="G338" s="217"/>
      <c r="H338" s="213"/>
    </row>
    <row r="339" spans="1:8" ht="14.25" customHeight="1">
      <c r="A339" s="176"/>
      <c r="B339" s="116" t="s">
        <v>491</v>
      </c>
      <c r="C339" s="117" t="s">
        <v>389</v>
      </c>
      <c r="D339" s="118">
        <v>4</v>
      </c>
      <c r="E339" s="119" t="s">
        <v>48</v>
      </c>
      <c r="F339" s="214">
        <v>29920</v>
      </c>
      <c r="G339" s="224">
        <f>D339*F339</f>
        <v>119680</v>
      </c>
      <c r="H339" s="216" t="s">
        <v>309</v>
      </c>
    </row>
    <row r="340" spans="1:8" ht="14.25" customHeight="1">
      <c r="A340" s="177"/>
      <c r="B340" s="112"/>
      <c r="C340" s="113"/>
      <c r="D340" s="114"/>
      <c r="E340" s="115"/>
      <c r="F340" s="211"/>
      <c r="G340" s="217"/>
      <c r="H340" s="213"/>
    </row>
    <row r="341" spans="1:8" ht="14.25" customHeight="1">
      <c r="A341" s="176"/>
      <c r="B341" s="116" t="s">
        <v>388</v>
      </c>
      <c r="C341" s="117" t="s">
        <v>390</v>
      </c>
      <c r="D341" s="118">
        <v>5</v>
      </c>
      <c r="E341" s="119" t="s">
        <v>48</v>
      </c>
      <c r="F341" s="214">
        <v>28630</v>
      </c>
      <c r="G341" s="215">
        <f>D341*F341</f>
        <v>143150</v>
      </c>
      <c r="H341" s="216" t="s">
        <v>309</v>
      </c>
    </row>
    <row r="342" spans="1:8" ht="14.25" customHeight="1">
      <c r="A342" s="177"/>
      <c r="B342" s="112"/>
      <c r="C342" s="113"/>
      <c r="D342" s="114"/>
      <c r="E342" s="115"/>
      <c r="F342" s="211"/>
      <c r="G342" s="223"/>
      <c r="H342" s="213"/>
    </row>
    <row r="343" spans="1:8" ht="14.25" customHeight="1">
      <c r="A343" s="176"/>
      <c r="B343" s="120" t="s">
        <v>388</v>
      </c>
      <c r="C343" s="121" t="s">
        <v>391</v>
      </c>
      <c r="D343" s="118">
        <v>5</v>
      </c>
      <c r="E343" s="119" t="s">
        <v>48</v>
      </c>
      <c r="F343" s="218">
        <v>27580</v>
      </c>
      <c r="G343" s="224">
        <f>D343*F343</f>
        <v>137900</v>
      </c>
      <c r="H343" s="219" t="s">
        <v>309</v>
      </c>
    </row>
    <row r="344" spans="1:8" ht="14.25" customHeight="1">
      <c r="A344" s="177"/>
      <c r="B344" s="112"/>
      <c r="C344" s="113"/>
      <c r="D344" s="114"/>
      <c r="E344" s="115"/>
      <c r="F344" s="211"/>
      <c r="G344" s="223"/>
      <c r="H344" s="213"/>
    </row>
    <row r="345" spans="1:8" ht="14.25" customHeight="1">
      <c r="A345" s="176"/>
      <c r="B345" s="116" t="s">
        <v>492</v>
      </c>
      <c r="C345" s="117" t="s">
        <v>392</v>
      </c>
      <c r="D345" s="118">
        <v>1</v>
      </c>
      <c r="E345" s="119" t="s">
        <v>48</v>
      </c>
      <c r="F345" s="214">
        <v>188593</v>
      </c>
      <c r="G345" s="224">
        <f>D345*F345</f>
        <v>188593</v>
      </c>
      <c r="H345" s="216" t="s">
        <v>423</v>
      </c>
    </row>
    <row r="346" spans="1:8" ht="14.25" customHeight="1">
      <c r="A346" s="177"/>
      <c r="B346" s="112"/>
      <c r="C346" s="113"/>
      <c r="D346" s="114"/>
      <c r="E346" s="115"/>
      <c r="F346" s="211"/>
      <c r="G346" s="223"/>
      <c r="H346" s="213"/>
    </row>
    <row r="347" spans="1:8" ht="14.25" customHeight="1">
      <c r="A347" s="176"/>
      <c r="B347" s="116" t="s">
        <v>496</v>
      </c>
      <c r="C347" s="117" t="s">
        <v>393</v>
      </c>
      <c r="D347" s="118">
        <v>1</v>
      </c>
      <c r="E347" s="119" t="s">
        <v>48</v>
      </c>
      <c r="F347" s="214">
        <v>93548</v>
      </c>
      <c r="G347" s="224">
        <f>D347*F347</f>
        <v>93548</v>
      </c>
      <c r="H347" s="216" t="s">
        <v>424</v>
      </c>
    </row>
    <row r="348" spans="1:8" ht="14.25" customHeight="1">
      <c r="A348" s="177"/>
      <c r="B348" s="112"/>
      <c r="C348" s="113"/>
      <c r="D348" s="114"/>
      <c r="E348" s="115"/>
      <c r="F348" s="211"/>
      <c r="G348" s="223"/>
      <c r="H348" s="213"/>
    </row>
    <row r="349" spans="1:8" ht="14.25" customHeight="1">
      <c r="A349" s="176"/>
      <c r="B349" s="116" t="s">
        <v>394</v>
      </c>
      <c r="C349" s="117" t="s">
        <v>395</v>
      </c>
      <c r="D349" s="118">
        <v>1</v>
      </c>
      <c r="E349" s="119" t="s">
        <v>48</v>
      </c>
      <c r="F349" s="214">
        <v>36342</v>
      </c>
      <c r="G349" s="224">
        <f>D349*F349</f>
        <v>36342</v>
      </c>
      <c r="H349" s="216" t="s">
        <v>425</v>
      </c>
    </row>
    <row r="350" spans="1:8" ht="14.25" customHeight="1">
      <c r="A350" s="177"/>
      <c r="B350" s="112"/>
      <c r="C350" s="113"/>
      <c r="D350" s="114"/>
      <c r="E350" s="115"/>
      <c r="F350" s="211"/>
      <c r="G350" s="223"/>
      <c r="H350" s="213"/>
    </row>
    <row r="351" spans="1:8" ht="14.25" customHeight="1">
      <c r="A351" s="177"/>
      <c r="B351" s="116" t="s">
        <v>493</v>
      </c>
      <c r="C351" s="117" t="s">
        <v>494</v>
      </c>
      <c r="D351" s="118">
        <v>4</v>
      </c>
      <c r="E351" s="125" t="s">
        <v>48</v>
      </c>
      <c r="F351" s="211">
        <v>10545</v>
      </c>
      <c r="G351" s="224">
        <f>D351*F351</f>
        <v>42180</v>
      </c>
      <c r="H351" s="216" t="s">
        <v>426</v>
      </c>
    </row>
    <row r="352" spans="1:8" ht="14.25" customHeight="1">
      <c r="A352" s="175"/>
      <c r="B352" s="112"/>
      <c r="C352" s="113"/>
      <c r="D352" s="114"/>
      <c r="E352" s="115"/>
      <c r="F352" s="220"/>
      <c r="G352" s="217"/>
      <c r="H352" s="213"/>
    </row>
    <row r="353" spans="1:8" ht="14.25" customHeight="1">
      <c r="A353" s="176"/>
      <c r="B353" s="116" t="s">
        <v>396</v>
      </c>
      <c r="C353" s="117" t="s">
        <v>397</v>
      </c>
      <c r="D353" s="118">
        <v>4</v>
      </c>
      <c r="E353" s="125" t="s">
        <v>48</v>
      </c>
      <c r="F353" s="214">
        <v>8104</v>
      </c>
      <c r="G353" s="224">
        <f>D353*F353</f>
        <v>32416</v>
      </c>
      <c r="H353" s="216" t="s">
        <v>426</v>
      </c>
    </row>
    <row r="354" spans="1:8" ht="14.25" customHeight="1">
      <c r="A354" s="177"/>
      <c r="B354" s="112"/>
      <c r="C354" s="113"/>
      <c r="D354" s="114"/>
      <c r="E354" s="115"/>
      <c r="F354" s="220"/>
      <c r="G354" s="212"/>
      <c r="H354" s="213"/>
    </row>
    <row r="355" spans="1:8" ht="14.25" customHeight="1">
      <c r="A355" s="177"/>
      <c r="B355" s="116" t="s">
        <v>396</v>
      </c>
      <c r="C355" s="117" t="s">
        <v>398</v>
      </c>
      <c r="D355" s="118">
        <v>3</v>
      </c>
      <c r="E355" s="125" t="s">
        <v>48</v>
      </c>
      <c r="F355" s="214">
        <v>6674</v>
      </c>
      <c r="G355" s="224">
        <f>D355*F355</f>
        <v>20022</v>
      </c>
      <c r="H355" s="216" t="s">
        <v>426</v>
      </c>
    </row>
    <row r="356" spans="1:8" ht="14.25" customHeight="1">
      <c r="A356" s="175"/>
      <c r="B356" s="112"/>
      <c r="C356" s="113"/>
      <c r="D356" s="114"/>
      <c r="E356" s="115"/>
      <c r="F356" s="220"/>
      <c r="G356" s="223"/>
      <c r="H356" s="213"/>
    </row>
    <row r="357" spans="1:8" ht="14.25" customHeight="1">
      <c r="A357" s="176"/>
      <c r="B357" s="116" t="s">
        <v>399</v>
      </c>
      <c r="C357" s="117" t="s">
        <v>400</v>
      </c>
      <c r="D357" s="114">
        <v>2</v>
      </c>
      <c r="E357" s="125" t="s">
        <v>48</v>
      </c>
      <c r="F357" s="214">
        <v>9594</v>
      </c>
      <c r="G357" s="224">
        <f>D357*F357</f>
        <v>19188</v>
      </c>
      <c r="H357" s="216" t="s">
        <v>427</v>
      </c>
    </row>
    <row r="358" spans="1:8" ht="14.25" customHeight="1">
      <c r="A358" s="177"/>
      <c r="B358" s="126"/>
      <c r="C358" s="127"/>
      <c r="D358" s="128"/>
      <c r="E358" s="129"/>
      <c r="F358" s="211"/>
      <c r="G358" s="223"/>
      <c r="H358" s="213"/>
    </row>
    <row r="359" spans="1:8" ht="14.25" customHeight="1">
      <c r="A359" s="177"/>
      <c r="B359" s="112" t="s">
        <v>399</v>
      </c>
      <c r="C359" s="113" t="s">
        <v>398</v>
      </c>
      <c r="D359" s="114">
        <v>1</v>
      </c>
      <c r="E359" s="115" t="s">
        <v>48</v>
      </c>
      <c r="F359" s="214">
        <v>6674</v>
      </c>
      <c r="G359" s="224">
        <f>D359*F359</f>
        <v>6674</v>
      </c>
      <c r="H359" s="216" t="s">
        <v>427</v>
      </c>
    </row>
    <row r="360" spans="1:8" ht="14.25" customHeight="1">
      <c r="A360" s="175"/>
      <c r="B360" s="126"/>
      <c r="C360" s="127"/>
      <c r="D360" s="128"/>
      <c r="E360" s="129"/>
      <c r="F360" s="211"/>
      <c r="G360" s="223"/>
      <c r="H360" s="213"/>
    </row>
    <row r="361" spans="1:8" ht="14.25" customHeight="1">
      <c r="A361" s="176"/>
      <c r="B361" s="112" t="s">
        <v>399</v>
      </c>
      <c r="C361" s="113" t="s">
        <v>401</v>
      </c>
      <c r="D361" s="114">
        <v>4</v>
      </c>
      <c r="E361" s="115" t="s">
        <v>48</v>
      </c>
      <c r="F361" s="214">
        <v>5005</v>
      </c>
      <c r="G361" s="224">
        <f>D361*F361</f>
        <v>20020</v>
      </c>
      <c r="H361" s="216" t="s">
        <v>427</v>
      </c>
    </row>
    <row r="362" spans="1:8" ht="14.25" customHeight="1">
      <c r="A362" s="175"/>
      <c r="B362" s="126"/>
      <c r="C362" s="127"/>
      <c r="D362" s="128"/>
      <c r="E362" s="129"/>
      <c r="F362" s="211"/>
      <c r="G362" s="217"/>
      <c r="H362" s="213"/>
    </row>
    <row r="363" spans="1:8" ht="14.25" customHeight="1">
      <c r="A363" s="176"/>
      <c r="B363" s="116" t="s">
        <v>402</v>
      </c>
      <c r="C363" s="116"/>
      <c r="D363" s="118">
        <v>1</v>
      </c>
      <c r="E363" s="119" t="s">
        <v>9</v>
      </c>
      <c r="F363" s="214">
        <v>1028348</v>
      </c>
      <c r="G363" s="224">
        <f>D363*F363</f>
        <v>1028348</v>
      </c>
      <c r="H363" s="216" t="s">
        <v>428</v>
      </c>
    </row>
    <row r="364" spans="1:8" ht="14.25" customHeight="1">
      <c r="A364" s="177"/>
      <c r="B364" s="112"/>
      <c r="C364" s="113"/>
      <c r="D364" s="114"/>
      <c r="E364" s="115"/>
      <c r="F364" s="211"/>
      <c r="G364" s="212"/>
      <c r="H364" s="213"/>
    </row>
    <row r="365" spans="1:8" ht="14.25" customHeight="1">
      <c r="A365" s="177"/>
      <c r="B365" s="112" t="s">
        <v>336</v>
      </c>
      <c r="C365" s="113"/>
      <c r="D365" s="114">
        <v>1</v>
      </c>
      <c r="E365" s="115" t="s">
        <v>9</v>
      </c>
      <c r="F365" s="211">
        <v>92970</v>
      </c>
      <c r="G365" s="224">
        <f>D365*F365</f>
        <v>92970</v>
      </c>
      <c r="H365" s="216" t="s">
        <v>429</v>
      </c>
    </row>
    <row r="366" spans="1:8" ht="14.25" customHeight="1">
      <c r="A366" s="175"/>
      <c r="B366" s="126"/>
      <c r="C366" s="127"/>
      <c r="D366" s="128"/>
      <c r="E366" s="129"/>
      <c r="F366" s="220"/>
      <c r="G366" s="223"/>
      <c r="H366" s="221"/>
    </row>
    <row r="367" spans="1:8" ht="14.25" customHeight="1">
      <c r="A367" s="176"/>
      <c r="B367" s="116"/>
      <c r="C367" s="117"/>
      <c r="D367" s="118"/>
      <c r="E367" s="119"/>
      <c r="F367" s="214"/>
      <c r="G367" s="224"/>
      <c r="H367" s="216"/>
    </row>
    <row r="368" spans="1:8" ht="14.25" customHeight="1">
      <c r="A368" s="177"/>
      <c r="B368" s="112"/>
      <c r="C368" s="113"/>
      <c r="D368" s="114"/>
      <c r="E368" s="115"/>
      <c r="F368" s="211"/>
      <c r="G368" s="223"/>
      <c r="H368" s="213"/>
    </row>
    <row r="369" spans="1:8" ht="14.25" customHeight="1">
      <c r="A369" s="177"/>
      <c r="B369" s="112"/>
      <c r="C369" s="113"/>
      <c r="D369" s="114"/>
      <c r="E369" s="115"/>
      <c r="F369" s="211"/>
      <c r="G369" s="224"/>
      <c r="H369" s="213"/>
    </row>
    <row r="370" spans="1:8" ht="14.25" customHeight="1">
      <c r="A370" s="175"/>
      <c r="B370" s="126"/>
      <c r="C370" s="127"/>
      <c r="D370" s="128"/>
      <c r="E370" s="129"/>
      <c r="F370" s="220"/>
      <c r="G370" s="223"/>
      <c r="H370" s="221"/>
    </row>
    <row r="371" spans="1:8" ht="14.25" customHeight="1">
      <c r="A371" s="176"/>
      <c r="B371" s="116"/>
      <c r="C371" s="117"/>
      <c r="D371" s="118"/>
      <c r="E371" s="119"/>
      <c r="F371" s="214"/>
      <c r="G371" s="224"/>
      <c r="H371" s="228"/>
    </row>
    <row r="372" spans="1:8" ht="14.25" customHeight="1">
      <c r="A372" s="131"/>
      <c r="B372" s="112"/>
      <c r="C372" s="113"/>
      <c r="D372" s="114"/>
      <c r="E372" s="115"/>
      <c r="F372" s="211"/>
      <c r="G372" s="217"/>
      <c r="H372" s="213"/>
    </row>
    <row r="373" spans="1:8" ht="14.25" customHeight="1">
      <c r="A373" s="125"/>
      <c r="B373" s="116"/>
      <c r="C373" s="117"/>
      <c r="D373" s="118"/>
      <c r="E373" s="119"/>
      <c r="F373" s="214"/>
      <c r="G373" s="215"/>
      <c r="H373" s="216"/>
    </row>
    <row r="374" spans="1:8" ht="14.25" customHeight="1">
      <c r="A374" s="131"/>
      <c r="B374" s="112"/>
      <c r="C374" s="113"/>
      <c r="D374" s="114"/>
      <c r="E374" s="115"/>
      <c r="F374" s="211"/>
      <c r="G374" s="217"/>
      <c r="H374" s="213"/>
    </row>
    <row r="375" spans="1:8" ht="14.25" customHeight="1">
      <c r="A375" s="125"/>
      <c r="B375" s="116" t="s">
        <v>353</v>
      </c>
      <c r="C375" s="117"/>
      <c r="D375" s="118"/>
      <c r="E375" s="119"/>
      <c r="F375" s="214"/>
      <c r="G375" s="215">
        <f>SUM(G276:G374)</f>
        <v>6205096</v>
      </c>
      <c r="H375" s="216"/>
    </row>
    <row r="376" spans="1:8" ht="14.25" customHeight="1">
      <c r="F376" s="229"/>
      <c r="G376" s="230"/>
      <c r="H376" s="231"/>
    </row>
    <row r="377" spans="1:8" ht="14.25" customHeight="1"/>
    <row r="378" spans="1:8" ht="14.25" customHeight="1"/>
    <row r="379" spans="1:8" ht="14.25" customHeight="1"/>
    <row r="380" spans="1:8" ht="14.25" customHeight="1"/>
    <row r="381" spans="1:8" ht="14.25" customHeight="1"/>
    <row r="382" spans="1:8" ht="14.25" customHeight="1"/>
    <row r="383" spans="1:8" ht="14.25" customHeight="1"/>
    <row r="384" spans="1:8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</sheetData>
  <phoneticPr fontId="5"/>
  <printOptions horizontalCentered="1" verticalCentered="1"/>
  <pageMargins left="0.39370078740157483" right="0.39370078740157483" top="0.98425196850393704" bottom="0.39370078740157483" header="0.43307086614173229" footer="0"/>
  <pageSetup paperSize="9" orientation="landscape" r:id="rId1"/>
  <headerFooter alignWithMargins="0">
    <oddFooter>&amp;R№&amp;P</oddFooter>
  </headerFooter>
  <rowBreaks count="10" manualBreakCount="10">
    <brk id="35" max="7" man="1"/>
    <brk id="69" max="7" man="1"/>
    <brk id="103" max="7" man="1"/>
    <brk id="137" max="7" man="1"/>
    <brk id="171" max="7" man="1"/>
    <brk id="205" max="7" man="1"/>
    <brk id="239" max="7" man="1"/>
    <brk id="273" max="7" man="1"/>
    <brk id="307" max="7" man="1"/>
    <brk id="34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6"/>
  </sheetPr>
  <dimension ref="A1:O35"/>
  <sheetViews>
    <sheetView showZeros="0" workbookViewId="0">
      <selection activeCell="O19" sqref="O19"/>
    </sheetView>
  </sheetViews>
  <sheetFormatPr defaultColWidth="9" defaultRowHeight="13.5"/>
  <cols>
    <col min="1" max="1" width="6.25" style="8" customWidth="1"/>
    <col min="2" max="2" width="25.25" style="8" customWidth="1"/>
    <col min="3" max="3" width="26" style="8" customWidth="1"/>
    <col min="4" max="4" width="15.125" style="25" customWidth="1"/>
    <col min="5" max="5" width="6" style="16" customWidth="1"/>
    <col min="6" max="6" width="15.875" style="15" customWidth="1"/>
    <col min="7" max="7" width="20" style="83" customWidth="1"/>
    <col min="8" max="8" width="7" style="8" customWidth="1"/>
    <col min="9" max="9" width="8.25" style="10" customWidth="1"/>
    <col min="10" max="10" width="2.625" style="10" customWidth="1"/>
    <col min="11" max="11" width="6.75" style="10" customWidth="1"/>
    <col min="12" max="16384" width="9" style="10"/>
  </cols>
  <sheetData>
    <row r="1" spans="1:15" s="16" customFormat="1" ht="28.5" customHeight="1">
      <c r="A1" s="12" t="s">
        <v>1</v>
      </c>
      <c r="B1" s="12" t="s">
        <v>2</v>
      </c>
      <c r="C1" s="12" t="s">
        <v>3</v>
      </c>
      <c r="D1" s="13" t="s">
        <v>4</v>
      </c>
      <c r="E1" s="12" t="s">
        <v>5</v>
      </c>
      <c r="F1" s="14" t="s">
        <v>6</v>
      </c>
      <c r="G1" s="82" t="s">
        <v>7</v>
      </c>
      <c r="H1" s="294" t="s">
        <v>8</v>
      </c>
      <c r="I1" s="295"/>
      <c r="J1" s="295"/>
      <c r="K1" s="296"/>
    </row>
    <row r="2" spans="1:15" s="16" customFormat="1" ht="14.25" customHeight="1">
      <c r="A2" s="43"/>
      <c r="B2" s="48"/>
      <c r="C2" s="2"/>
      <c r="D2" s="46"/>
      <c r="E2" s="3"/>
      <c r="F2" s="195"/>
      <c r="G2" s="190"/>
      <c r="H2" s="232"/>
      <c r="I2" s="233"/>
      <c r="J2" s="234"/>
      <c r="K2" s="235"/>
    </row>
    <row r="3" spans="1:15" s="16" customFormat="1" ht="14.25" customHeight="1">
      <c r="A3" s="67" t="s">
        <v>16</v>
      </c>
      <c r="B3" s="48"/>
      <c r="C3" s="5"/>
      <c r="D3" s="47"/>
      <c r="E3" s="6"/>
      <c r="F3" s="198"/>
      <c r="G3" s="184"/>
      <c r="H3" s="301"/>
      <c r="I3" s="302"/>
      <c r="J3" s="302"/>
      <c r="K3" s="303"/>
    </row>
    <row r="4" spans="1:15" s="16" customFormat="1" ht="14.25" customHeight="1">
      <c r="A4" s="17"/>
      <c r="B4" s="17"/>
      <c r="C4" s="17"/>
      <c r="D4" s="18"/>
      <c r="E4" s="17"/>
      <c r="F4" s="236"/>
      <c r="G4" s="181"/>
      <c r="H4" s="237"/>
      <c r="I4" s="238"/>
      <c r="J4" s="238"/>
      <c r="K4" s="239"/>
    </row>
    <row r="5" spans="1:15" s="8" customFormat="1" ht="14.25" customHeight="1">
      <c r="A5" s="19" t="str">
        <f>鑑!A21</f>
        <v>Ⅰ</v>
      </c>
      <c r="B5" s="20" t="str">
        <f>鑑!B21</f>
        <v>共通仮設費</v>
      </c>
      <c r="C5" s="20"/>
      <c r="D5" s="21"/>
      <c r="E5" s="22"/>
      <c r="F5" s="198"/>
      <c r="G5" s="184"/>
      <c r="H5" s="240"/>
      <c r="I5" s="241"/>
      <c r="J5" s="241"/>
      <c r="K5" s="242"/>
    </row>
    <row r="6" spans="1:15" s="8" customFormat="1" ht="14.25" customHeight="1">
      <c r="A6" s="23"/>
      <c r="B6" s="1"/>
      <c r="C6" s="2"/>
      <c r="D6" s="46"/>
      <c r="E6" s="3"/>
      <c r="F6" s="195"/>
      <c r="G6" s="190"/>
      <c r="H6" s="304"/>
      <c r="I6" s="305"/>
      <c r="J6" s="305"/>
      <c r="K6" s="306"/>
    </row>
    <row r="7" spans="1:15" s="8" customFormat="1" ht="14.25" customHeight="1">
      <c r="A7" s="19"/>
      <c r="B7" s="4" t="s">
        <v>28</v>
      </c>
      <c r="C7" s="5"/>
      <c r="D7" s="47"/>
      <c r="E7" s="6"/>
      <c r="F7" s="198"/>
      <c r="G7" s="184"/>
      <c r="H7" s="243"/>
      <c r="I7" s="244"/>
      <c r="J7" s="245"/>
      <c r="K7" s="246"/>
    </row>
    <row r="8" spans="1:15" s="8" customFormat="1" ht="14.25" customHeight="1">
      <c r="A8" s="75"/>
      <c r="B8" s="76"/>
      <c r="C8" s="73"/>
      <c r="D8" s="46"/>
      <c r="E8" s="3"/>
      <c r="F8" s="195"/>
      <c r="G8" s="247"/>
      <c r="H8" s="232" t="s">
        <v>40</v>
      </c>
      <c r="I8" s="238"/>
      <c r="J8" s="238"/>
      <c r="K8" s="248"/>
    </row>
    <row r="9" spans="1:15" s="8" customFormat="1" ht="14.25" customHeight="1">
      <c r="A9" s="19"/>
      <c r="B9" s="4" t="s">
        <v>35</v>
      </c>
      <c r="C9" s="20"/>
      <c r="D9" s="11">
        <v>1</v>
      </c>
      <c r="E9" s="6" t="s">
        <v>12</v>
      </c>
      <c r="F9" s="198" t="e">
        <f>SUM(#REF!)</f>
        <v>#REF!</v>
      </c>
      <c r="G9" s="184"/>
      <c r="H9" s="243"/>
      <c r="I9" s="241"/>
      <c r="J9" s="241"/>
      <c r="K9" s="249"/>
    </row>
    <row r="10" spans="1:15" s="8" customFormat="1" ht="14.25" customHeight="1">
      <c r="A10" s="43"/>
      <c r="B10" s="7"/>
      <c r="C10" s="48"/>
      <c r="D10" s="46"/>
      <c r="E10" s="3"/>
      <c r="F10" s="195"/>
      <c r="G10" s="247"/>
      <c r="H10" s="232" t="s">
        <v>41</v>
      </c>
      <c r="I10" s="238"/>
      <c r="J10" s="238"/>
      <c r="K10" s="248"/>
      <c r="L10" s="80"/>
      <c r="M10" s="84"/>
      <c r="N10" s="84"/>
      <c r="O10" s="81"/>
    </row>
    <row r="11" spans="1:15" s="8" customFormat="1" ht="14.25" customHeight="1">
      <c r="A11" s="43"/>
      <c r="B11" s="7" t="s">
        <v>34</v>
      </c>
      <c r="C11" s="48"/>
      <c r="D11" s="46">
        <v>1</v>
      </c>
      <c r="E11" s="3" t="s">
        <v>12</v>
      </c>
      <c r="F11" s="250" t="e">
        <f>SUM(#REF!)</f>
        <v>#REF!</v>
      </c>
      <c r="G11" s="187"/>
      <c r="H11" s="243"/>
      <c r="I11" s="251"/>
      <c r="J11" s="251"/>
      <c r="K11" s="252"/>
      <c r="L11" s="80"/>
      <c r="M11" s="84"/>
      <c r="N11" s="84"/>
      <c r="O11" s="81"/>
    </row>
    <row r="12" spans="1:15" s="8" customFormat="1" ht="14.25" customHeight="1">
      <c r="A12" s="75"/>
      <c r="B12" s="73"/>
      <c r="C12" s="76"/>
      <c r="D12" s="88"/>
      <c r="E12" s="74"/>
      <c r="F12" s="253"/>
      <c r="G12" s="247"/>
      <c r="H12" s="232" t="s">
        <v>42</v>
      </c>
      <c r="I12" s="254"/>
      <c r="J12" s="254"/>
      <c r="K12" s="255"/>
      <c r="L12" s="80"/>
      <c r="M12" s="84"/>
      <c r="N12" s="84"/>
      <c r="O12" s="81"/>
    </row>
    <row r="13" spans="1:15" s="8" customFormat="1" ht="14.25" customHeight="1">
      <c r="A13" s="19"/>
      <c r="B13" s="4" t="s">
        <v>37</v>
      </c>
      <c r="C13" s="20"/>
      <c r="D13" s="11">
        <v>1</v>
      </c>
      <c r="E13" s="6" t="s">
        <v>12</v>
      </c>
      <c r="F13" s="198" t="e">
        <f>SUM(#REF!)</f>
        <v>#REF!</v>
      </c>
      <c r="G13" s="184"/>
      <c r="H13" s="243"/>
      <c r="I13" s="241"/>
      <c r="J13" s="241"/>
      <c r="K13" s="249"/>
      <c r="L13" s="80"/>
      <c r="M13" s="84"/>
      <c r="N13" s="84"/>
      <c r="O13" s="81"/>
    </row>
    <row r="14" spans="1:15" s="8" customFormat="1" ht="14.25" customHeight="1">
      <c r="A14" s="75"/>
      <c r="B14" s="73"/>
      <c r="C14" s="72"/>
      <c r="D14" s="91"/>
      <c r="E14" s="74"/>
      <c r="F14" s="192"/>
      <c r="G14" s="193"/>
      <c r="H14" s="256" t="s">
        <v>470</v>
      </c>
      <c r="I14" s="257"/>
      <c r="J14" s="258"/>
      <c r="K14" s="259"/>
    </row>
    <row r="15" spans="1:15" s="8" customFormat="1" ht="14.25" customHeight="1">
      <c r="A15" s="19"/>
      <c r="B15" s="4" t="s">
        <v>471</v>
      </c>
      <c r="C15" s="24"/>
      <c r="D15" s="11">
        <v>1</v>
      </c>
      <c r="E15" s="6" t="s">
        <v>12</v>
      </c>
      <c r="F15" s="183" t="e">
        <f>#REF!</f>
        <v>#REF!</v>
      </c>
      <c r="G15" s="184"/>
      <c r="H15" s="243"/>
      <c r="I15" s="260"/>
      <c r="J15" s="261"/>
      <c r="K15" s="262"/>
    </row>
    <row r="16" spans="1:15" s="8" customFormat="1" ht="14.25" customHeight="1">
      <c r="A16" s="43"/>
      <c r="B16" s="48"/>
      <c r="C16" s="48"/>
      <c r="D16" s="46"/>
      <c r="E16" s="3"/>
      <c r="F16" s="250"/>
      <c r="G16" s="263"/>
      <c r="H16" s="264"/>
      <c r="I16" s="265"/>
      <c r="J16" s="266"/>
      <c r="K16" s="267"/>
    </row>
    <row r="17" spans="1:11" s="8" customFormat="1" ht="14.25" customHeight="1">
      <c r="A17" s="24"/>
      <c r="B17" s="44" t="s">
        <v>30</v>
      </c>
      <c r="C17" s="24"/>
      <c r="D17" s="47"/>
      <c r="E17" s="6"/>
      <c r="F17" s="198"/>
      <c r="G17" s="268"/>
      <c r="H17" s="269"/>
      <c r="I17" s="261"/>
      <c r="J17" s="270"/>
      <c r="K17" s="271"/>
    </row>
    <row r="18" spans="1:11" s="8" customFormat="1" ht="14.25" customHeight="1">
      <c r="A18" s="75"/>
      <c r="B18" s="76"/>
      <c r="C18" s="76"/>
      <c r="D18" s="46"/>
      <c r="E18" s="3"/>
      <c r="F18" s="192"/>
      <c r="G18" s="193"/>
      <c r="H18" s="264"/>
      <c r="I18" s="265"/>
      <c r="J18" s="272"/>
      <c r="K18" s="273"/>
    </row>
    <row r="19" spans="1:11" s="8" customFormat="1" ht="14.25" customHeight="1">
      <c r="A19" s="24"/>
      <c r="B19" s="24"/>
      <c r="C19" s="24"/>
      <c r="D19" s="47"/>
      <c r="E19" s="6"/>
      <c r="F19" s="183"/>
      <c r="G19" s="184"/>
      <c r="H19" s="269"/>
      <c r="I19" s="260"/>
      <c r="J19" s="261"/>
      <c r="K19" s="262"/>
    </row>
    <row r="20" spans="1:11" s="8" customFormat="1" ht="14.25" customHeight="1">
      <c r="A20" s="75"/>
      <c r="B20" s="76"/>
      <c r="C20" s="76"/>
      <c r="D20" s="46"/>
      <c r="E20" s="3"/>
      <c r="F20" s="253"/>
      <c r="G20" s="193"/>
      <c r="H20" s="274"/>
      <c r="I20" s="275"/>
      <c r="J20" s="276"/>
      <c r="K20" s="277"/>
    </row>
    <row r="21" spans="1:11" s="8" customFormat="1" ht="14.25" customHeight="1">
      <c r="A21" s="19"/>
      <c r="B21" s="24" t="s">
        <v>29</v>
      </c>
      <c r="C21" s="24"/>
      <c r="D21" s="47"/>
      <c r="E21" s="6"/>
      <c r="F21" s="198"/>
      <c r="G21" s="184"/>
      <c r="H21" s="269"/>
      <c r="I21" s="260"/>
      <c r="J21" s="261"/>
      <c r="K21" s="262"/>
    </row>
    <row r="22" spans="1:11" s="8" customFormat="1" ht="14.25" customHeight="1">
      <c r="A22" s="75"/>
      <c r="B22" s="76"/>
      <c r="C22" s="76"/>
      <c r="D22" s="46"/>
      <c r="E22" s="3"/>
      <c r="F22" s="192"/>
      <c r="G22" s="193"/>
      <c r="H22" s="307" t="s">
        <v>31</v>
      </c>
      <c r="I22" s="308"/>
      <c r="J22" s="308"/>
      <c r="K22" s="309"/>
    </row>
    <row r="23" spans="1:11" s="8" customFormat="1" ht="14.25" customHeight="1">
      <c r="A23" s="19"/>
      <c r="B23" s="24" t="s">
        <v>22</v>
      </c>
      <c r="C23" s="24"/>
      <c r="D23" s="47">
        <v>1</v>
      </c>
      <c r="E23" s="6" t="s">
        <v>12</v>
      </c>
      <c r="F23" s="183"/>
      <c r="G23" s="184" t="e">
        <f>SUM(#REF!)</f>
        <v>#REF!</v>
      </c>
      <c r="H23" s="269"/>
      <c r="I23" s="260"/>
      <c r="J23" s="261"/>
      <c r="K23" s="262"/>
    </row>
    <row r="24" spans="1:11" s="8" customFormat="1" ht="14.25" customHeight="1">
      <c r="A24" s="75"/>
      <c r="B24" s="76"/>
      <c r="C24" s="76"/>
      <c r="D24" s="46"/>
      <c r="E24" s="3"/>
      <c r="F24" s="192"/>
      <c r="G24" s="193"/>
      <c r="H24" s="274"/>
      <c r="I24" s="275"/>
      <c r="J24" s="297"/>
      <c r="K24" s="298"/>
    </row>
    <row r="25" spans="1:11" s="8" customFormat="1" ht="14.25" customHeight="1">
      <c r="A25" s="19"/>
      <c r="B25" s="44" t="s">
        <v>30</v>
      </c>
      <c r="C25" s="24"/>
      <c r="D25" s="47"/>
      <c r="E25" s="6"/>
      <c r="F25" s="183"/>
      <c r="G25" s="184" t="e">
        <f>SUM(G23)</f>
        <v>#REF!</v>
      </c>
      <c r="H25" s="269"/>
      <c r="I25" s="260"/>
      <c r="J25" s="261"/>
      <c r="K25" s="262"/>
    </row>
    <row r="26" spans="1:11" s="8" customFormat="1" ht="14.25" customHeight="1">
      <c r="A26" s="23"/>
      <c r="B26" s="76"/>
      <c r="C26" s="76"/>
      <c r="D26" s="77"/>
      <c r="E26" s="78"/>
      <c r="F26" s="253"/>
      <c r="G26" s="193"/>
      <c r="H26" s="278"/>
      <c r="I26" s="279"/>
      <c r="J26" s="297"/>
      <c r="K26" s="298"/>
    </row>
    <row r="27" spans="1:11" s="8" customFormat="1" ht="14.25" customHeight="1">
      <c r="A27" s="19"/>
      <c r="B27" s="19" t="s">
        <v>23</v>
      </c>
      <c r="C27" s="41"/>
      <c r="D27" s="45"/>
      <c r="E27" s="42"/>
      <c r="F27" s="198"/>
      <c r="G27" s="184" t="e">
        <f>SUM(G17+G25)</f>
        <v>#REF!</v>
      </c>
      <c r="H27" s="269"/>
      <c r="I27" s="260"/>
      <c r="J27" s="261"/>
      <c r="K27" s="262"/>
    </row>
    <row r="28" spans="1:11" s="8" customFormat="1" ht="14.25" customHeight="1">
      <c r="A28" s="75"/>
      <c r="B28" s="73"/>
      <c r="C28" s="72"/>
      <c r="D28" s="91"/>
      <c r="E28" s="74"/>
      <c r="F28" s="192"/>
      <c r="G28" s="193"/>
      <c r="H28" s="274"/>
      <c r="I28" s="257"/>
      <c r="J28" s="258"/>
      <c r="K28" s="259"/>
    </row>
    <row r="29" spans="1:11" s="8" customFormat="1" ht="14.25" customHeight="1">
      <c r="A29" s="19"/>
      <c r="B29" s="4"/>
      <c r="C29" s="24"/>
      <c r="D29" s="47"/>
      <c r="E29" s="6"/>
      <c r="F29" s="183"/>
      <c r="G29" s="184"/>
      <c r="H29" s="269"/>
      <c r="I29" s="260"/>
      <c r="J29" s="261"/>
      <c r="K29" s="262"/>
    </row>
    <row r="30" spans="1:11" s="8" customFormat="1" ht="14.25" customHeight="1">
      <c r="A30" s="75"/>
      <c r="B30" s="73"/>
      <c r="C30" s="72"/>
      <c r="D30" s="91"/>
      <c r="E30" s="74"/>
      <c r="F30" s="192"/>
      <c r="G30" s="193"/>
      <c r="H30" s="274"/>
      <c r="I30" s="257"/>
      <c r="J30" s="258"/>
      <c r="K30" s="259"/>
    </row>
    <row r="31" spans="1:11" s="8" customFormat="1" ht="14.25" customHeight="1">
      <c r="A31" s="19"/>
      <c r="B31" s="4"/>
      <c r="C31" s="24"/>
      <c r="D31" s="47"/>
      <c r="E31" s="6"/>
      <c r="F31" s="183"/>
      <c r="G31" s="184"/>
      <c r="H31" s="269"/>
      <c r="I31" s="260"/>
      <c r="J31" s="261"/>
      <c r="K31" s="262"/>
    </row>
    <row r="32" spans="1:11" s="8" customFormat="1" ht="14.25" customHeight="1">
      <c r="A32" s="23"/>
      <c r="B32" s="1"/>
      <c r="C32" s="31"/>
      <c r="D32" s="46"/>
      <c r="E32" s="3"/>
      <c r="F32" s="189"/>
      <c r="G32" s="190"/>
      <c r="H32" s="278"/>
      <c r="I32" s="279"/>
      <c r="J32" s="297"/>
      <c r="K32" s="298"/>
    </row>
    <row r="33" spans="1:11" s="8" customFormat="1" ht="14.25" customHeight="1">
      <c r="A33" s="19"/>
      <c r="B33" s="4"/>
      <c r="C33" s="24"/>
      <c r="D33" s="47"/>
      <c r="E33" s="6"/>
      <c r="F33" s="183"/>
      <c r="G33" s="184"/>
      <c r="H33" s="269"/>
      <c r="I33" s="260"/>
      <c r="J33" s="261"/>
      <c r="K33" s="262"/>
    </row>
    <row r="34" spans="1:11" s="8" customFormat="1" ht="14.25" customHeight="1">
      <c r="A34" s="23"/>
      <c r="B34" s="31"/>
      <c r="C34" s="31"/>
      <c r="D34" s="38"/>
      <c r="E34" s="39"/>
      <c r="F34" s="195"/>
      <c r="G34" s="190"/>
      <c r="H34" s="280"/>
      <c r="I34" s="281"/>
      <c r="J34" s="281"/>
      <c r="K34" s="282"/>
    </row>
    <row r="35" spans="1:11" s="8" customFormat="1" ht="14.25" customHeight="1">
      <c r="A35" s="19"/>
      <c r="B35" s="19"/>
      <c r="C35" s="41"/>
      <c r="D35" s="45"/>
      <c r="E35" s="42"/>
      <c r="F35" s="198"/>
      <c r="G35" s="184"/>
      <c r="H35" s="299"/>
      <c r="I35" s="300"/>
      <c r="J35" s="283"/>
      <c r="K35" s="284"/>
    </row>
  </sheetData>
  <mergeCells count="8">
    <mergeCell ref="H1:K1"/>
    <mergeCell ref="J24:K24"/>
    <mergeCell ref="H35:I35"/>
    <mergeCell ref="H3:K3"/>
    <mergeCell ref="H6:K6"/>
    <mergeCell ref="J26:K26"/>
    <mergeCell ref="J32:K32"/>
    <mergeCell ref="H22:K22"/>
  </mergeCells>
  <phoneticPr fontId="2"/>
  <printOptions horizontalCentered="1" verticalCentered="1"/>
  <pageMargins left="0.39370078740157483" right="0.39370078740157483" top="0.98425196850393704" bottom="0.39370078740157483" header="0.59055118110236227" footer="0"/>
  <pageSetup paperSize="9" orientation="landscape" r:id="rId1"/>
  <headerFooter alignWithMargins="0">
    <oddFooter>&amp;R№&amp;P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表</vt:lpstr>
      <vt:lpstr>鑑</vt:lpstr>
      <vt:lpstr>Ⅲ</vt:lpstr>
      <vt:lpstr>Ⅳ</vt:lpstr>
      <vt:lpstr>共通費</vt:lpstr>
      <vt:lpstr>Ⅲ!Print_Area</vt:lpstr>
      <vt:lpstr>Ⅳ!Print_Area</vt:lpstr>
      <vt:lpstr>鑑!Print_Area</vt:lpstr>
      <vt:lpstr>共通費!Print_Area</vt:lpstr>
      <vt:lpstr>表!Print_Area</vt:lpstr>
      <vt:lpstr>Ⅲ!Print_Titles</vt:lpstr>
      <vt:lpstr>Ⅳ!Print_Titles</vt:lpstr>
      <vt:lpstr>鑑!Print_Titles</vt:lpstr>
      <vt:lpstr>共通費!Print_Titles</vt:lpstr>
    </vt:vector>
  </TitlesOfParts>
  <Company>ふかさわ企画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DOSV</dc:creator>
  <cp:lastModifiedBy>中尾 駿佑</cp:lastModifiedBy>
  <cp:lastPrinted>2026-08-07T04:06:08Z</cp:lastPrinted>
  <dcterms:created xsi:type="dcterms:W3CDTF">1999-03-02T06:39:38Z</dcterms:created>
  <dcterms:modified xsi:type="dcterms:W3CDTF">2026-08-25T00:56:08Z</dcterms:modified>
</cp:coreProperties>
</file>