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Q:\13118_市町村振興課\02\財政状況資料集\R5決算\03_財政状況資料集の作成について（翌年度）\04_HPアップロード\"/>
    </mc:Choice>
  </mc:AlternateContent>
  <xr:revisionPtr revIDLastSave="0" documentId="13_ncr:1_{32D08739-E093-4A6C-AB7F-94685B36E84A}"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財政比較分析表" sheetId="13" r:id="rId3"/>
    <sheet name="各会計、関係団体の財政状況及び健全化判断比率" sheetId="12"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7" i="12" l="1"/>
  <c r="AA33" i="12" l="1"/>
  <c r="AA32" i="12"/>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AM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CO34" i="10"/>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<sst xmlns="http://schemas.openxmlformats.org/spreadsheetml/2006/main" count="1147" uniqueCount="576">
  <si>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</si>
  <si>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</si>
  <si>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</si>
  <si>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</si>
  <si>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</si>
  <si>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</si>
  <si>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</si>
  <si>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</si>
  <si>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</si>
  <si>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</si>
  <si>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</si>
  <si>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</si>
  <si>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</si>
  <si>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</si>
  <si>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</si>
  <si>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</si>
  <si>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</si>
  <si>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</si>
  <si>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</si>
  <si>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</si>
  <si>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</si>
  <si>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</si>
  <si>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</si>
  <si>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</si>
  <si>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</si>
  <si>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</si>
  <si>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</si>
  <si>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</si>
  <si>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</si>
  <si>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</si>
  <si>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</si>
  <si>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</si>
  <si>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</si>
  <si>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</si>
  <si>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</si>
  <si>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</si>
  <si>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</si>
  <si>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</si>
  <si>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</si>
  <si>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</si>
  <si>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</si>
  <si>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</si>
  <si>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</si>
  <si>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</si>
  <si>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</si>
  <si>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</si>
  <si>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</si>
  <si>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</si>
  <si>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</si>
  <si>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</si>
  <si>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</si>
  <si>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</si>
  <si>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</si>
  <si>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</si>
  <si>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</si>
  <si>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</si>
  <si>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</si>
  <si>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</si>
  <si>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</si>
  <si>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</si>
  <si>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</si>
  <si>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</si>
  <si>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</si>
  <si>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</si>
  <si>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</si>
  <si>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</si>
  <si>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</si>
  <si>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</si>
  <si>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</si>
  <si>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</si>
  <si>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</si>
  <si>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</si>
  <si>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</si>
  <si>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</si>
  <si>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</si>
  <si>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</si>
  <si>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</si>
  <si>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</si>
  <si>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</si>
  <si>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</si>
  <si>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</si>
  <si>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</si>
  <si>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</si>
  <si>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</si>
  <si>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</si>
  <si>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</si>
  <si>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</si>
  <si>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</si>
  <si>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</si>
  <si>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</si>
  <si>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</si>
  <si>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</si>
  <si>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</si>
  <si>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</si>
  <si>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大月市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</si>
  <si>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</si>
  <si>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</si>
  <si>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</si>
  <si>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</si>
  <si>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</si>
  <si>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</si>
  <si>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</si>
  <si>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</si>
  <si>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</si>
  <si>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</si>
  <si>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</si>
  <si>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</si>
  <si>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</si>
  <si>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</si>
  <si>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</si>
  <si>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</si>
  <si>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</si>
  <si>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</si>
  <si>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</si>
  <si>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</si>
  <si>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</si>
  <si>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</si>
  <si>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-11.4</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</si>
  <si>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</si>
  <si>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</si>
  <si>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</si>
  <si>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</si>
  <si>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</si>
  <si>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</si>
  <si>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</si>
  <si>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</si>
  <si>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</si>
  <si>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</si>
  <si>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</si>
  <si>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</si>
  <si>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</si>
  <si>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</si>
  <si>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</si>
  <si>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</si>
  <si>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</si>
  <si>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</si>
  <si>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</si>
  <si>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</si>
  <si>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</si>
  <si>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</si>
  <si>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</si>
  <si>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</si>
  <si>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</si>
  <si>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</si>
  <si>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</si>
  <si>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</si>
  <si>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</si>
  <si>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</si>
  <si>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</si>
  <si>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</si>
  <si>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</si>
  <si>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</si>
  <si>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</si>
  <si>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</si>
  <si>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</si>
  <si>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</si>
  <si>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</si>
  <si>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</si>
  <si>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</si>
  <si>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</si>
  <si>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</si>
  <si>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</si>
  <si>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</si>
  <si>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</si>
  <si>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</si>
  <si>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</si>
  <si>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</si>
  <si>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</si>
  <si>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</si>
  <si>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</si>
  <si>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</si>
  <si>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</si>
  <si>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</si>
  <si>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</si>
  <si>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</si>
  <si>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</si>
  <si>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</si>
  <si>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</si>
  <si>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</si>
  <si>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</si>
  <si>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</si>
  <si>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</si>
  <si>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</si>
  <si>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</si>
  <si>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</si>
  <si>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</si>
  <si>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</si>
  <si>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</si>
  <si>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</si>
  <si>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</si>
  <si>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</si>
  <si>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</si>
  <si>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</si>
  <si>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</si>
  <si>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</si>
  <si>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</si>
  <si>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</si>
  <si>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</si>
  <si>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</si>
  <si>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</si>
  <si>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</si>
  <si>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</si>
  <si>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</si>
  <si>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山梨県大月市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</si>
  <si>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</si>
  <si>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</si>
  <si>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</si>
  <si>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</si>
  <si>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</si>
  <si>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</si>
  <si>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</si>
  <si>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</si>
  <si>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</si>
  <si>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</si>
  <si>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</si>
  <si>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</si>
  <si>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</si>
  <si>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</si>
  <si>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</si>
  <si>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</si>
  <si>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</si>
  <si>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</si>
  <si>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</si>
  <si>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</si>
  <si>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</si>
  <si>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</si>
  <si>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</si>
  <si>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</si>
  <si>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</si>
  <si>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</si>
  <si>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</si>
  <si>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</si>
  <si>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</si>
  <si>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</si>
  <si>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</si>
  <si>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</si>
  <si>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</si>
  <si>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</si>
  <si>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</si>
  <si>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</si>
  <si>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</si>
  <si>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</si>
  <si>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</si>
  <si>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</si>
  <si>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</si>
  <si>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</si>
  <si>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</si>
  <si>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</si>
  <si>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</si>
  <si>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</si>
  <si>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</si>
  <si>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</si>
  <si>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</si>
  <si>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</si>
  <si>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</si>
  <si>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</si>
  <si>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</si>
  <si>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</si>
  <si>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</si>
  <si>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</si>
  <si>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</si>
  <si>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</si>
  <si>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</si>
  <si>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</si>
  <si>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</si>
  <si>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</si>
  <si>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</si>
  <si>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</si>
  <si>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</si>
  <si>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</si>
  <si>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</si>
  <si>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</si>
  <si>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</si>
  <si>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</si>
  <si>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</si>
  <si>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</si>
  <si>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</si>
  <si>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</si>
  <si>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</si>
  <si>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</si>
  <si>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</si>
  <si>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</si>
  <si>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</si>
  <si>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</si>
  <si>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</si>
  <si>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</si>
  <si>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</si>
  <si>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</si>
  <si>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</si>
  <si>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</si>
  <si>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</si>
  <si>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</si>
  <si>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</si>
  <si>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</si>
  <si>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</si>
  <si>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</si>
  <si>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</si>
  <si>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</si>
  <si>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</si>
  <si>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</si>
  <si>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</si>
  <si>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</si>
  <si>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</si>
  <si>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</si>
  <si>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</si>
  <si>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</si>
  <si>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</si>
  <si>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</si>
  <si>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</si>
  <si>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</si>
  <si>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</si>
  <si>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</si>
  <si>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</si>
  <si>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</si>
  <si>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</si>
  <si>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</si>
  <si>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</si>
  <si>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</si>
  <si>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</si>
  <si>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</si>
  <si>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</si>
  <si>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</si>
  <si>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</si>
  <si>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</si>
  <si>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</si>
  <si>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</si>
  <si>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</si>
  <si>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</si>
  <si>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</si>
  <si>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</si>
  <si>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</si>
  <si>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</si>
  <si>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</si>
  <si>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</si>
  <si>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</si>
  <si>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</si>
  <si>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</si>
  <si>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</si>
  <si>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</si>
  <si>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</si>
  <si>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</si>
  <si>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</si>
  <si>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</si>
  <si>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</si>
  <si>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</si>
  <si>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</si>
  <si>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</si>
  <si>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</si>
  <si>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</si>
  <si>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</si>
  <si>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</si>
  <si>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</si>
  <si>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</si>
  <si>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</si>
  <si>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山梨県大月市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</si>
  <si>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</si>
  <si>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</si>
  <si>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</si>
  <si>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</si>
  <si>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</si>
  <si>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</si>
  <si>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</si>
  <si>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</si>
  <si>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</si>
  <si>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</si>
  <si>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</si>
  <si>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</si>
  <si>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</si>
  <si>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</si>
  <si>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</si>
  <si>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</si>
  <si>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</si>
  <si>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</si>
  <si>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</si>
  <si>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</si>
  <si>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大月短期大学特別会計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</si>
  <si>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</si>
  <si>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</si>
  <si>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</si>
  <si>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</si>
  <si>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</si>
  <si>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</si>
  <si>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</si>
  <si>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</si>
  <si>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</si>
  <si>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</si>
  <si>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</si>
  <si>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</si>
  <si>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</si>
  <si>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</si>
  <si>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</si>
  <si>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</si>
  <si>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</si>
  <si>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簡易水道特別会計</t>
    <phoneticPr fontId="5"/>
  </si>
  <si>
    <t>法非適用企業</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</si>
  <si>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</si>
  <si>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</si>
  <si>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</si>
  <si>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</si>
  <si>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</si>
  <si>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</si>
  <si>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</si>
  <si>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</si>
  <si>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</si>
  <si>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</si>
  <si>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</si>
  <si>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</si>
  <si>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</si>
  <si>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</si>
  <si>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</si>
  <si>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</si>
  <si>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</si>
  <si>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</si>
  <si>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</si>
  <si>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</si>
  <si>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</si>
  <si>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</si>
  <si>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</si>
  <si>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</si>
  <si>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</si>
  <si>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</si>
  <si>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</si>
  <si>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</si>
  <si>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</si>
  <si>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</si>
  <si>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</si>
  <si>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</si>
  <si>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</si>
  <si>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</si>
  <si>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</si>
  <si>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</si>
  <si>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</si>
  <si>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</si>
  <si>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</si>
  <si>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</si>
  <si>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</si>
  <si>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</si>
  <si>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</si>
  <si>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</si>
  <si>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</si>
  <si>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</si>
  <si>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</si>
  <si>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</si>
  <si>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</si>
  <si>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</si>
  <si>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</si>
  <si>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</si>
  <si>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</si>
  <si>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</si>
  <si>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</si>
  <si>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</si>
  <si>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</si>
  <si>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</si>
  <si>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</si>
  <si>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</si>
  <si>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</si>
  <si>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</si>
  <si>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</si>
  <si>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</si>
  <si>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</si>
  <si>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</si>
  <si>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</si>
  <si>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</si>
  <si>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</si>
  <si>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</si>
  <si>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</si>
  <si>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</si>
  <si>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</si>
  <si>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</si>
  <si>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</si>
  <si>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</si>
  <si>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</si>
  <si>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</si>
  <si>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</si>
  <si>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</si>
  <si>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</si>
  <si>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</si>
  <si>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</si>
  <si>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</si>
  <si>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</si>
  <si>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</si>
  <si>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</si>
  <si>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</si>
  <si>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</si>
  <si>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</si>
  <si>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</si>
  <si>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</si>
  <si>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</si>
  <si>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</si>
  <si>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</si>
  <si>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</si>
  <si>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</si>
  <si>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</si>
  <si>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</si>
  <si>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</si>
  <si>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</si>
  <si>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</si>
  <si>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</si>
  <si>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</si>
  <si>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</si>
  <si>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</si>
  <si>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</si>
  <si>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</si>
  <si>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</si>
  <si>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</si>
  <si>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</si>
  <si>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</si>
  <si>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</si>
  <si>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</si>
  <si>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</si>
  <si>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</si>
  <si>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</si>
  <si>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</si>
  <si>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</si>
  <si>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</si>
  <si>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</si>
  <si>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</si>
  <si>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</si>
  <si>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</si>
  <si>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</si>
  <si>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</si>
  <si>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</si>
  <si>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</si>
  <si>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</si>
  <si>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</si>
  <si>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</si>
  <si>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</si>
  <si>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</si>
  <si>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</si>
  <si>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</si>
  <si>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</si>
  <si>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2.82</t>
  </si>
  <si>
    <t>一般会計</t>
  </si>
  <si>
    <t>簡易水道特別会計</t>
  </si>
  <si>
    <t>介護保険特別会計</t>
  </si>
  <si>
    <t>大月短期大学特別会計</t>
  </si>
  <si>
    <t>下水道特別会計</t>
  </si>
  <si>
    <t>国民健康保険特別会計</t>
  </si>
  <si>
    <t>介護サービス特別会計</t>
  </si>
  <si>
    <t>後期高齢者医療特別会計</t>
  </si>
  <si>
    <t>その他会計（赤字）</t>
  </si>
  <si>
    <t>その他会計（黒字）</t>
  </si>
  <si>
    <t>R01</t>
    <phoneticPr fontId="5"/>
  </si>
  <si>
    <t>R02</t>
    <phoneticPr fontId="5"/>
  </si>
  <si>
    <t>R03</t>
    <phoneticPr fontId="5"/>
  </si>
  <si>
    <t>R04</t>
    <phoneticPr fontId="5"/>
  </si>
  <si>
    <t>R05</t>
    <phoneticPr fontId="5"/>
  </si>
  <si>
    <t xml:space="preserve">ふるさと大月応援基金  
</t>
  </si>
  <si>
    <t xml:space="preserve">公共施設整備基金  
</t>
  </si>
  <si>
    <t xml:space="preserve">地域振興基金  
</t>
  </si>
  <si>
    <t xml:space="preserve">短大教育施設整備基金  
</t>
  </si>
  <si>
    <t xml:space="preserve">退職手当支給準備基金  
</t>
  </si>
  <si>
    <t>-</t>
    <phoneticPr fontId="2"/>
  </si>
  <si>
    <t>大月都留広域事務組合（一般会計）</t>
    <rPh sb="0" eb="2">
      <t>オオツキ</t>
    </rPh>
    <rPh sb="2" eb="4">
      <t>ツル</t>
    </rPh>
    <rPh sb="4" eb="6">
      <t>コウイキ</t>
    </rPh>
    <rPh sb="6" eb="8">
      <t>ジム</t>
    </rPh>
    <rPh sb="8" eb="10">
      <t>クミアイ</t>
    </rPh>
    <rPh sb="11" eb="13">
      <t>イッパン</t>
    </rPh>
    <rPh sb="13" eb="15">
      <t>カイケイ</t>
    </rPh>
    <phoneticPr fontId="2"/>
  </si>
  <si>
    <t>東部地域広域水道企業団（水道事業会計）</t>
    <rPh sb="0" eb="2">
      <t>トウブ</t>
    </rPh>
    <rPh sb="2" eb="4">
      <t>チイキ</t>
    </rPh>
    <rPh sb="4" eb="6">
      <t>コウイキ</t>
    </rPh>
    <rPh sb="6" eb="8">
      <t>スイドウ</t>
    </rPh>
    <rPh sb="8" eb="10">
      <t>キギョウ</t>
    </rPh>
    <rPh sb="10" eb="11">
      <t>ダン</t>
    </rPh>
    <rPh sb="12" eb="14">
      <t>スイドウ</t>
    </rPh>
    <rPh sb="14" eb="16">
      <t>ジギョウ</t>
    </rPh>
    <rPh sb="16" eb="18">
      <t>カイケイ</t>
    </rPh>
    <phoneticPr fontId="2"/>
  </si>
  <si>
    <t>山梨県市町村総合事務組合（一般会計）</t>
    <rPh sb="0" eb="3">
      <t>ヤマナシケン</t>
    </rPh>
    <rPh sb="3" eb="6">
      <t>シチョウソン</t>
    </rPh>
    <rPh sb="6" eb="8">
      <t>ソウゴウ</t>
    </rPh>
    <rPh sb="8" eb="10">
      <t>ジム</t>
    </rPh>
    <rPh sb="10" eb="12">
      <t>クミアイ</t>
    </rPh>
    <rPh sb="13" eb="15">
      <t>イッパン</t>
    </rPh>
    <rPh sb="15" eb="17">
      <t>カイケイ</t>
    </rPh>
    <phoneticPr fontId="2"/>
  </si>
  <si>
    <t>山梨県市町村総合事務組合（電子化事業及び会館管理・研修事業特別会計）</t>
    <rPh sb="0" eb="3">
      <t>ヤマナシケン</t>
    </rPh>
    <rPh sb="3" eb="6">
      <t>シチョウソン</t>
    </rPh>
    <rPh sb="6" eb="8">
      <t>ソウゴウ</t>
    </rPh>
    <rPh sb="8" eb="10">
      <t>ジム</t>
    </rPh>
    <rPh sb="10" eb="12">
      <t>クミアイ</t>
    </rPh>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2"/>
  </si>
  <si>
    <t>山梨県市町村総合事務組合（一般廃棄物最終処分場事業特別会計）</t>
    <rPh sb="0" eb="3">
      <t>ヤマナシケン</t>
    </rPh>
    <rPh sb="3" eb="6">
      <t>シチョウソン</t>
    </rPh>
    <rPh sb="6" eb="8">
      <t>ソウゴウ</t>
    </rPh>
    <rPh sb="8" eb="10">
      <t>ジム</t>
    </rPh>
    <rPh sb="10" eb="12">
      <t>クミアイ</t>
    </rPh>
    <rPh sb="13" eb="15">
      <t>イッパン</t>
    </rPh>
    <rPh sb="15" eb="18">
      <t>ハイキブツ</t>
    </rPh>
    <rPh sb="18" eb="20">
      <t>サイシュウ</t>
    </rPh>
    <rPh sb="20" eb="23">
      <t>ショブンジョウ</t>
    </rPh>
    <rPh sb="23" eb="25">
      <t>ジギョウ</t>
    </rPh>
    <rPh sb="25" eb="27">
      <t>トクベツ</t>
    </rPh>
    <rPh sb="27" eb="29">
      <t>カイケイ</t>
    </rPh>
    <phoneticPr fontId="2"/>
  </si>
  <si>
    <t>山梨県市町村総合事務組合（入札参加資格審査事業特別会計）</t>
    <rPh sb="0" eb="3">
      <t>ヤマナシケン</t>
    </rPh>
    <rPh sb="3" eb="6">
      <t>シチョウソン</t>
    </rPh>
    <rPh sb="6" eb="8">
      <t>ソウゴウ</t>
    </rPh>
    <rPh sb="8" eb="10">
      <t>ジム</t>
    </rPh>
    <rPh sb="10" eb="12">
      <t>クミアイ</t>
    </rPh>
    <rPh sb="13" eb="15">
      <t>ニュウサツ</t>
    </rPh>
    <rPh sb="15" eb="17">
      <t>サンカ</t>
    </rPh>
    <rPh sb="17" eb="19">
      <t>シカク</t>
    </rPh>
    <rPh sb="19" eb="21">
      <t>シンサ</t>
    </rPh>
    <rPh sb="21" eb="23">
      <t>ジギョウ</t>
    </rPh>
    <rPh sb="23" eb="25">
      <t>トクベツ</t>
    </rPh>
    <rPh sb="25" eb="27">
      <t>カイケイ</t>
    </rPh>
    <phoneticPr fontId="2"/>
  </si>
  <si>
    <t>山梨県市町村総合事務組合（交通災害共済事業特別会計）</t>
    <rPh sb="0" eb="3">
      <t>ヤマナシケン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</si>
  <si>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山梨県後期高齢者医療広域連合（一般会計）</t>
    <rPh sb="0" eb="3">
      <t>ヤマナシケン</t>
    </rPh>
    <rPh sb="3" eb="5">
      <t>コウキ</t>
    </rPh>
    <rPh sb="5" eb="8">
      <t>コウレイシャ</t>
    </rPh>
    <rPh sb="8" eb="10">
      <t>イリョウ</t>
    </rPh>
    <rPh sb="10" eb="12">
      <t>コウイキ</t>
    </rPh>
    <rPh sb="12" eb="14">
      <t>レンゴウ</t>
    </rPh>
    <rPh sb="15" eb="17">
      <t>イッパン</t>
    </rPh>
    <rPh sb="17" eb="19">
      <t>カイケイ</t>
    </rPh>
    <phoneticPr fontId="2"/>
  </si>
  <si>
    <t>山梨県後期高齢者医療広域連合（後期高齢者医療特別会計）</t>
    <rPh sb="0" eb="3">
      <t>ヤマナシケン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</si>
  <si>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富士・東部広域環境事務組合（一般会計）</t>
    <rPh sb="0" eb="2">
      <t>フジ</t>
    </rPh>
    <rPh sb="3" eb="5">
      <t>トウブ</t>
    </rPh>
    <rPh sb="5" eb="7">
      <t>コウイキ</t>
    </rPh>
    <rPh sb="7" eb="9">
      <t>カンキョウ</t>
    </rPh>
    <rPh sb="9" eb="11">
      <t>ジム</t>
    </rPh>
    <rPh sb="11" eb="13">
      <t>クミアイ</t>
    </rPh>
    <rPh sb="14" eb="16">
      <t>イッパン</t>
    </rPh>
    <rPh sb="16" eb="18">
      <t>カイケイ</t>
    </rPh>
    <phoneticPr fontId="2"/>
  </si>
  <si>
    <t>-</t>
    <phoneticPr fontId="2"/>
  </si>
  <si>
    <t>（地独）大月市立中央病院</t>
    <rPh sb="1" eb="2">
      <t>チ</t>
    </rPh>
    <rPh sb="2" eb="3">
      <t>ドク</t>
    </rPh>
    <rPh sb="4" eb="8">
      <t>オオツキシリツ</t>
    </rPh>
    <rPh sb="8" eb="10">
      <t>チュウオウ</t>
    </rPh>
    <rPh sb="10" eb="12">
      <t>ビョウイン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</si>
  <si>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</si>
  <si>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</si>
  <si>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</si>
  <si>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</si>
  <si>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</si>
  <si>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</si>
  <si>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</si>
  <si>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</si>
  <si>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</si>
  <si>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地方債の新規発行の抑制及び基金の増加等による充当可能財源が増加した結果、減少傾向にあるが、未だ類似団体内平均値より高い水準である。これは、地方債残高及び公営企業債等繰入見込額が高い数値で推移していることが大きな要因である。さらなる改善を目指すため、地方債の新規発行の抑制及び経常経費の抑制に努めていきたい。
有形固定資産減価償却率は、類似団体内平均値と同水準程度を保っている状況である。今後、長期的に比率が改善できるよう公共施設等総合管理計画に掲げた目標を実行し、事業実施にあたっては優先順位を定め、地方債の新規発行の抑制を図り、公債費負担の適正化に努めていく。</t>
    <rPh sb="0" eb="2">
      <t>ショウライ</t>
    </rPh>
    <rPh sb="2" eb="4">
      <t>フタン</t>
    </rPh>
    <rPh sb="4" eb="6">
      <t>ヒリツ</t>
    </rPh>
    <rPh sb="19" eb="20">
      <t>オヨ</t>
    </rPh>
    <rPh sb="21" eb="23">
      <t>キキン</t>
    </rPh>
    <rPh sb="24" eb="26">
      <t>ゾウカ</t>
    </rPh>
    <rPh sb="26" eb="27">
      <t>トウ</t>
    </rPh>
    <rPh sb="30" eb="32">
      <t>ジュウトウ</t>
    </rPh>
    <rPh sb="32" eb="34">
      <t>カノウ</t>
    </rPh>
    <rPh sb="34" eb="36">
      <t>ザイゲン</t>
    </rPh>
    <rPh sb="37" eb="39">
      <t>ゾウカ</t>
    </rPh>
    <rPh sb="44" eb="46">
      <t>ゲンショウ</t>
    </rPh>
    <rPh sb="46" eb="48">
      <t>ケイコウ</t>
    </rPh>
    <rPh sb="53" eb="54">
      <t>イマ</t>
    </rPh>
    <rPh sb="55" eb="57">
      <t>ルイジ</t>
    </rPh>
    <rPh sb="57" eb="59">
      <t>ダンタイ</t>
    </rPh>
    <rPh sb="59" eb="60">
      <t>ウチ</t>
    </rPh>
    <rPh sb="60" eb="62">
      <t>ヘイキン</t>
    </rPh>
    <rPh sb="62" eb="63">
      <t>アタイ</t>
    </rPh>
    <rPh sb="65" eb="66">
      <t>タカ</t>
    </rPh>
    <rPh sb="67" eb="69">
      <t>スイジュン</t>
    </rPh>
    <rPh sb="77" eb="80">
      <t>チホウサイ</t>
    </rPh>
    <rPh sb="80" eb="82">
      <t>ザンダカ</t>
    </rPh>
    <rPh sb="82" eb="83">
      <t>オヨ</t>
    </rPh>
    <rPh sb="84" eb="86">
      <t>コウエイ</t>
    </rPh>
    <rPh sb="86" eb="88">
      <t>キギョウ</t>
    </rPh>
    <rPh sb="88" eb="89">
      <t>サイ</t>
    </rPh>
    <rPh sb="89" eb="90">
      <t>トウ</t>
    </rPh>
    <rPh sb="90" eb="92">
      <t>クリイレ</t>
    </rPh>
    <rPh sb="92" eb="94">
      <t>ミコミ</t>
    </rPh>
    <rPh sb="94" eb="95">
      <t>ガク</t>
    </rPh>
    <rPh sb="96" eb="97">
      <t>タカ</t>
    </rPh>
    <rPh sb="98" eb="100">
      <t>スウチ</t>
    </rPh>
    <rPh sb="101" eb="103">
      <t>スイイ</t>
    </rPh>
    <rPh sb="110" eb="111">
      <t>オオ</t>
    </rPh>
    <rPh sb="113" eb="115">
      <t>ヨウイン</t>
    </rPh>
    <rPh sb="123" eb="125">
      <t>カイゼン</t>
    </rPh>
    <rPh sb="126" eb="128">
      <t>メザ</t>
    </rPh>
    <rPh sb="132" eb="135">
      <t>チホウサイ</t>
    </rPh>
    <rPh sb="136" eb="138">
      <t>シンキ</t>
    </rPh>
    <rPh sb="138" eb="140">
      <t>ハッコウ</t>
    </rPh>
    <rPh sb="141" eb="143">
      <t>ヨクセイ</t>
    </rPh>
    <rPh sb="143" eb="144">
      <t>オヨ</t>
    </rPh>
    <rPh sb="145" eb="147">
      <t>ケイジョウ</t>
    </rPh>
    <rPh sb="147" eb="149">
      <t>ケイヒ</t>
    </rPh>
    <rPh sb="150" eb="152">
      <t>ヨクセイ</t>
    </rPh>
    <rPh sb="153" eb="154">
      <t>ツト</t>
    </rPh>
    <rPh sb="162" eb="164">
      <t>ユウケイ</t>
    </rPh>
    <rPh sb="164" eb="166">
      <t>コテイ</t>
    </rPh>
    <rPh sb="166" eb="168">
      <t>シサン</t>
    </rPh>
    <rPh sb="168" eb="170">
      <t>ゲンカ</t>
    </rPh>
    <rPh sb="170" eb="172">
      <t>ショウキャク</t>
    </rPh>
    <rPh sb="172" eb="173">
      <t>リツ</t>
    </rPh>
    <rPh sb="175" eb="177">
      <t>ルイジ</t>
    </rPh>
    <rPh sb="177" eb="179">
      <t>ダンタイ</t>
    </rPh>
    <rPh sb="179" eb="180">
      <t>ウチ</t>
    </rPh>
    <rPh sb="180" eb="183">
      <t>ヘイキンチ</t>
    </rPh>
    <rPh sb="184" eb="187">
      <t>ドウスイジュン</t>
    </rPh>
    <rPh sb="187" eb="189">
      <t>テイド</t>
    </rPh>
    <rPh sb="190" eb="191">
      <t>タモ</t>
    </rPh>
    <rPh sb="195" eb="197">
      <t>ジョウキョウ</t>
    </rPh>
    <rPh sb="201" eb="203">
      <t>コンゴ</t>
    </rPh>
    <rPh sb="204" eb="207">
      <t>チョウキテキ</t>
    </rPh>
    <rPh sb="208" eb="210">
      <t>ヒリツ</t>
    </rPh>
    <rPh sb="211" eb="213">
      <t>カイゼン</t>
    </rPh>
    <rPh sb="218" eb="220">
      <t>コウキョウ</t>
    </rPh>
    <rPh sb="220" eb="222">
      <t>シセツ</t>
    </rPh>
    <rPh sb="222" eb="223">
      <t>トウ</t>
    </rPh>
    <rPh sb="223" eb="225">
      <t>ソウゴウ</t>
    </rPh>
    <rPh sb="225" eb="227">
      <t>カンリ</t>
    </rPh>
    <rPh sb="227" eb="229">
      <t>ケイカク</t>
    </rPh>
    <rPh sb="230" eb="231">
      <t>カカ</t>
    </rPh>
    <rPh sb="233" eb="235">
      <t>モクヒョウ</t>
    </rPh>
    <rPh sb="236" eb="238">
      <t>ジッコウ</t>
    </rPh>
    <rPh sb="240" eb="242">
      <t>ジギョウ</t>
    </rPh>
    <rPh sb="242" eb="244">
      <t>ジッシ</t>
    </rPh>
    <rPh sb="250" eb="252">
      <t>ユウセン</t>
    </rPh>
    <rPh sb="252" eb="254">
      <t>ジュンイ</t>
    </rPh>
    <rPh sb="255" eb="256">
      <t>サダ</t>
    </rPh>
    <rPh sb="258" eb="261">
      <t>チホウサイ</t>
    </rPh>
    <rPh sb="262" eb="264">
      <t>シンキ</t>
    </rPh>
    <rPh sb="264" eb="266">
      <t>ハッコウ</t>
    </rPh>
    <rPh sb="267" eb="269">
      <t>ヨクセイ</t>
    </rPh>
    <rPh sb="270" eb="271">
      <t>ハカ</t>
    </rPh>
    <rPh sb="273" eb="276">
      <t>コウサイヒ</t>
    </rPh>
    <rPh sb="276" eb="278">
      <t>フタン</t>
    </rPh>
    <rPh sb="279" eb="282">
      <t>テキセイカ</t>
    </rPh>
    <rPh sb="283" eb="284">
      <t>ツト</t>
    </rPh>
    <phoneticPr fontId="5"/>
  </si>
  <si>
    <t>将来負担比率及び実質公債費比率は、類似団体内平均値を大きく上回っている状況である。
将来負担比率は改善傾向にあるが、今後、新庁舎建設事業及び主要駅周辺整備事業等の事業が予定されており、高止まりを見込んでいる。
実質公債費比率は、平成29年度に18.3%となり起債許可団体となったが、平成30年度は給食センターのリース契約終了等により17.7%となり起債許可団体から脱っすることとなった。令和元年度以降はふるさと納税が好調である理由から、比率は徐々に改善している状況である。
今後も比率改善のため、引き続き公債費の適正化に努めていく。</t>
    <rPh sb="0" eb="2">
      <t>ショウライ</t>
    </rPh>
    <rPh sb="2" eb="4">
      <t>フタン</t>
    </rPh>
    <rPh sb="4" eb="6">
      <t>ヒリツ</t>
    </rPh>
    <rPh sb="6" eb="7">
      <t>オヨ</t>
    </rPh>
    <rPh sb="8" eb="10">
      <t>ジッシツ</t>
    </rPh>
    <rPh sb="10" eb="13">
      <t>コウサイヒ</t>
    </rPh>
    <rPh sb="13" eb="15">
      <t>ヒリツ</t>
    </rPh>
    <rPh sb="17" eb="19">
      <t>ルイジ</t>
    </rPh>
    <rPh sb="19" eb="21">
      <t>ダンタイ</t>
    </rPh>
    <rPh sb="21" eb="22">
      <t>ナイ</t>
    </rPh>
    <rPh sb="22" eb="25">
      <t>ヘイキンチ</t>
    </rPh>
    <rPh sb="26" eb="27">
      <t>オオ</t>
    </rPh>
    <rPh sb="29" eb="31">
      <t>ウワマワ</t>
    </rPh>
    <rPh sb="35" eb="37">
      <t>ジョウキョウ</t>
    </rPh>
    <rPh sb="42" eb="48">
      <t>ショウライフタンヒリツ</t>
    </rPh>
    <rPh sb="49" eb="51">
      <t>カイゼン</t>
    </rPh>
    <rPh sb="51" eb="53">
      <t>ケイコウ</t>
    </rPh>
    <rPh sb="58" eb="60">
      <t>コンゴ</t>
    </rPh>
    <rPh sb="61" eb="62">
      <t>シン</t>
    </rPh>
    <rPh sb="62" eb="64">
      <t>チョウシャ</t>
    </rPh>
    <rPh sb="64" eb="66">
      <t>ケンセツ</t>
    </rPh>
    <rPh sb="66" eb="68">
      <t>ジギョウ</t>
    </rPh>
    <rPh sb="68" eb="69">
      <t>オヨ</t>
    </rPh>
    <rPh sb="70" eb="72">
      <t>シュヨウ</t>
    </rPh>
    <rPh sb="72" eb="73">
      <t>エキ</t>
    </rPh>
    <rPh sb="73" eb="75">
      <t>シュウヘン</t>
    </rPh>
    <rPh sb="75" eb="77">
      <t>セイビ</t>
    </rPh>
    <rPh sb="77" eb="79">
      <t>ジギョウ</t>
    </rPh>
    <rPh sb="79" eb="80">
      <t>トウ</t>
    </rPh>
    <rPh sb="81" eb="83">
      <t>ジギョウ</t>
    </rPh>
    <rPh sb="84" eb="86">
      <t>ヨテイ</t>
    </rPh>
    <rPh sb="92" eb="94">
      <t>タカド</t>
    </rPh>
    <rPh sb="97" eb="99">
      <t>ミコ</t>
    </rPh>
    <rPh sb="105" eb="107">
      <t>ジッシツ</t>
    </rPh>
    <rPh sb="107" eb="110">
      <t>コウサイヒ</t>
    </rPh>
    <rPh sb="110" eb="112">
      <t>ヒリツ</t>
    </rPh>
    <rPh sb="114" eb="116">
      <t>ヘイセイ</t>
    </rPh>
    <rPh sb="118" eb="120">
      <t>ネンド</t>
    </rPh>
    <rPh sb="129" eb="135">
      <t>キサイキョカダンタイ</t>
    </rPh>
    <rPh sb="141" eb="143">
      <t>ヘイセイ</t>
    </rPh>
    <rPh sb="145" eb="147">
      <t>ネンド</t>
    </rPh>
    <rPh sb="148" eb="150">
      <t>キュウショク</t>
    </rPh>
    <rPh sb="158" eb="160">
      <t>ケイヤク</t>
    </rPh>
    <rPh sb="160" eb="162">
      <t>シュウリョウ</t>
    </rPh>
    <rPh sb="162" eb="163">
      <t>トウ</t>
    </rPh>
    <rPh sb="174" eb="180">
      <t>キサイキョカダンタイ</t>
    </rPh>
    <rPh sb="182" eb="183">
      <t>ダッ</t>
    </rPh>
    <rPh sb="193" eb="195">
      <t>レイワ</t>
    </rPh>
    <rPh sb="195" eb="197">
      <t>ガンネン</t>
    </rPh>
    <rPh sb="197" eb="198">
      <t>ド</t>
    </rPh>
    <rPh sb="198" eb="200">
      <t>イコウ</t>
    </rPh>
    <rPh sb="205" eb="207">
      <t>ノウゼイ</t>
    </rPh>
    <rPh sb="208" eb="210">
      <t>コウチョウ</t>
    </rPh>
    <rPh sb="213" eb="215">
      <t>リユウ</t>
    </rPh>
    <rPh sb="218" eb="220">
      <t>ヒリツ</t>
    </rPh>
    <rPh sb="221" eb="223">
      <t>ジョジョ</t>
    </rPh>
    <rPh sb="224" eb="226">
      <t>カイゼン</t>
    </rPh>
    <rPh sb="230" eb="232">
      <t>ジョウキョウ</t>
    </rPh>
    <rPh sb="237" eb="239">
      <t>コンゴ</t>
    </rPh>
    <rPh sb="240" eb="242">
      <t>ヒリツ</t>
    </rPh>
    <rPh sb="242" eb="244">
      <t>カイゼン</t>
    </rPh>
    <rPh sb="248" eb="249">
      <t>ヒ</t>
    </rPh>
    <rPh sb="250" eb="251">
      <t>ツヅ</t>
    </rPh>
    <rPh sb="252" eb="255">
      <t>コウサイヒ</t>
    </rPh>
    <rPh sb="256" eb="259">
      <t>テキセイカ</t>
    </rPh>
    <rPh sb="260" eb="26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</si>
</sst>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8" fillId="0" borderId="47" xfId="3" quotePrefix="1"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CD15-4127-BDF3-3EF9F1C8E7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11035</c:v>
                </c:pt>
                <c:pt idx="1">
                  <c:v>47667</c:v>
                </c:pt>
                <c:pt idx="2">
                  <c:v>38282</c:v>
                </c:pt>
                <c:pt idx="3">
                  <c:v>53068</c:v>
                </c:pt>
                <c:pt idx="4">
                  <c:v>57935</c:v>
                </c:pt>
              </c:numCache>
            </c:numRef>
          </c:val>
          <c:smooth val="0"/>
          <c:extLst>
            <c:ext xmlns:c16="http://schemas.microsoft.com/office/drawing/2014/chart" uri="{C3380CC4-5D6E-409C-BE32-E72D297353CC}">
              <c16:uniqueId val="{00000001-CD15-4127-BDF3-3EF9F1C8E7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c:v>
                </c:pt>
                <c:pt idx="1">
                  <c:v>4.82</c:v>
                </c:pt>
                <c:pt idx="2">
                  <c:v>5.85</c:v>
                </c:pt>
                <c:pt idx="3">
                  <c:v>7.74</c:v>
                </c:pt>
                <c:pt idx="4">
                  <c:v>9.1199999999999992</c:v>
                </c:pt>
              </c:numCache>
            </c:numRef>
          </c:val>
          <c:extLst>
            <c:ext xmlns:c16="http://schemas.microsoft.com/office/drawing/2014/chart" uri="{C3380CC4-5D6E-409C-BE32-E72D297353CC}">
              <c16:uniqueId val="{00000000-8209-4BE4-9BBA-900AFA0472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6.25</c:v>
                </c:pt>
                <c:pt idx="1">
                  <c:v>9.8699999999999992</c:v>
                </c:pt>
                <c:pt idx="2">
                  <c:v>15.23</c:v>
                </c:pt>
                <c:pt idx="3">
                  <c:v>19.78</c:v>
                </c:pt>
                <c:pt idx="4">
                  <c:v>15.62</c:v>
                </c:pt>
              </c:numCache>
            </c:numRef>
          </c:val>
          <c:extLst>
            <c:ext xmlns:c16="http://schemas.microsoft.com/office/drawing/2014/chart" uri="{C3380CC4-5D6E-409C-BE32-E72D297353CC}">
              <c16:uniqueId val="{00000001-8209-4BE4-9BBA-900AFA0472B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2.82</c:v>
                </c:pt>
                <c:pt idx="1">
                  <c:v>4.8</c:v>
                </c:pt>
                <c:pt idx="2">
                  <c:v>7</c:v>
                </c:pt>
                <c:pt idx="3">
                  <c:v>5.15</c:v>
                </c:pt>
                <c:pt idx="4">
                  <c:v>-2.82</c:v>
                </c:pt>
              </c:numCache>
            </c:numRef>
          </c:val>
          <c:smooth val="0"/>
          <c:extLst>
            <c:ext xmlns:c16="http://schemas.microsoft.com/office/drawing/2014/chart" uri="{C3380CC4-5D6E-409C-BE32-E72D297353CC}">
              <c16:uniqueId val="{00000002-8209-4BE4-9BBA-900AFA0472B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526-4884-A0B1-E40DD52CF9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26-4884-A0B1-E40DD52CF9E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9526-4884-A0B1-E40DD52CF9E0}"/>
            </c:ext>
          </c:extLst>
        </c:ser>
        <c:ser>
          <c:idx val="3"/>
          <c:order val="3"/>
          <c:tx>
            <c:strRef>
              <c:f>データシート!$A$30</c:f>
              <c:strCache>
                <c:ptCount val="1"/>
                <c:pt idx="0">
                  <c:v>介護サービス特別会計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3-9526-4884-A0B1-E40DD52CF9E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0.44</c:v>
                </c:pt>
                <c:pt idx="4">
                  <c:v>#N/A</c:v>
                </c:pt>
                <c:pt idx="5">
                  <c:v>1.17</c:v>
                </c:pt>
                <c:pt idx="6">
                  <c:v>#N/A</c:v>
                </c:pt>
                <c:pt idx="7">
                  <c:v>0.55000000000000004</c:v>
                </c:pt>
                <c:pt idx="8">
                  <c:v>#N/A</c:v>
                </c:pt>
                <c:pt idx="9">
                  <c:v>0.03</c:v>
                </c:pt>
              </c:numCache>
            </c:numRef>
          </c:val>
          <c:extLst>
            <c:ext xmlns:c16="http://schemas.microsoft.com/office/drawing/2014/chart" uri="{C3380CC4-5D6E-409C-BE32-E72D297353CC}">
              <c16:uniqueId val="{00000004-9526-4884-A0B1-E40DD52CF9E0}"/>
            </c:ext>
          </c:extLst>
        </c:ser>
        <c:ser>
          <c:idx val="5"/>
          <c:order val="5"/>
          <c:tx>
            <c:strRef>
              <c:f>データシート!$A$32</c:f>
              <c:strCache>
                <c:ptCount val="1"/>
                <c:pt idx="0">
                  <c:v>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0.05</c:v>
                </c:pt>
                <c:pt idx="8">
                  <c:v>#N/A</c:v>
                </c:pt>
                <c:pt idx="9">
                  <c:v>0.14000000000000001</c:v>
                </c:pt>
              </c:numCache>
            </c:numRef>
          </c:val>
          <c:extLst>
            <c:ext xmlns:c16="http://schemas.microsoft.com/office/drawing/2014/chart" uri="{C3380CC4-5D6E-409C-BE32-E72D297353CC}">
              <c16:uniqueId val="{00000005-9526-4884-A0B1-E40DD52CF9E0}"/>
            </c:ext>
          </c:extLst>
        </c:ser>
        <c:ser>
          <c:idx val="6"/>
          <c:order val="6"/>
          <c:tx>
            <c:strRef>
              <c:f>データシート!$A$33</c:f>
              <c:strCache>
                <c:ptCount val="1"/>
                <c:pt idx="0">
                  <c:v>大月短期大学特別会計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0.09</c:v>
                </c:pt>
                <c:pt idx="2">
                  <c:v>#N/A</c:v>
                </c:pt>
                <c:pt idx="3">
                  <c:v>0.08</c:v>
                </c:pt>
                <c:pt idx="4">
                  <c:v>#N/A</c:v>
                </c:pt>
                <c:pt idx="5">
                  <c:v>0.16</c:v>
                </c:pt>
                <c:pt idx="6">
                  <c:v>#N/A</c:v>
                </c:pt>
                <c:pt idx="7">
                  <c:v>0.11</c:v>
                </c:pt>
                <c:pt idx="8">
                  <c:v>#N/A</c:v>
                </c:pt>
                <c:pt idx="9">
                  <c:v>0.19</c:v>
                </c:pt>
              </c:numCache>
            </c:numRef>
          </c:val>
          <c:extLst>
            <c:ext xmlns:c16="http://schemas.microsoft.com/office/drawing/2014/chart" uri="{C3380CC4-5D6E-409C-BE32-E72D297353CC}">
              <c16:uniqueId val="{00000006-9526-4884-A0B1-E40DD52CF9E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0.71</c:v>
                </c:pt>
                <c:pt idx="2">
                  <c:v>#N/A</c:v>
                </c:pt>
                <c:pt idx="3">
                  <c:v>0.8</c:v>
                </c:pt>
                <c:pt idx="4">
                  <c:v>#N/A</c:v>
                </c:pt>
                <c:pt idx="5">
                  <c:v>1.36</c:v>
                </c:pt>
                <c:pt idx="6">
                  <c:v>#N/A</c:v>
                </c:pt>
                <c:pt idx="7">
                  <c:v>1.81</c:v>
                </c:pt>
                <c:pt idx="8">
                  <c:v>#N/A</c:v>
                </c:pt>
                <c:pt idx="9">
                  <c:v>0.27</c:v>
                </c:pt>
              </c:numCache>
            </c:numRef>
          </c:val>
          <c:extLst>
            <c:ext xmlns:c16="http://schemas.microsoft.com/office/drawing/2014/chart" uri="{C3380CC4-5D6E-409C-BE32-E72D297353CC}">
              <c16:uniqueId val="{00000007-9526-4884-A0B1-E40DD52CF9E0}"/>
            </c:ext>
          </c:extLst>
        </c:ser>
        <c:ser>
          <c:idx val="8"/>
          <c:order val="8"/>
          <c:tx>
            <c:strRef>
              <c:f>データシート!$A$35</c:f>
              <c:strCache>
                <c:ptCount val="1"/>
                <c:pt idx="0">
                  <c:v>簡易水道特別会計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0.01</c:v>
                </c:pt>
                <c:pt idx="2">
                  <c:v>#N/A</c:v>
                </c:pt>
                <c:pt idx="3">
                  <c:v>0.13</c:v>
                </c:pt>
                <c:pt idx="4">
                  <c:v>#N/A</c:v>
                </c:pt>
                <c:pt idx="5">
                  <c:v>0.1</c:v>
                </c:pt>
                <c:pt idx="6">
                  <c:v>#N/A</c:v>
                </c:pt>
                <c:pt idx="7">
                  <c:v>7.0000000000000007E-2</c:v>
                </c:pt>
                <c:pt idx="8">
                  <c:v>#N/A</c:v>
                </c:pt>
                <c:pt idx="9">
                  <c:v>0.47</c:v>
                </c:pt>
              </c:numCache>
            </c:numRef>
          </c:val>
          <c:extLst>
            <c:ext xmlns:c16="http://schemas.microsoft.com/office/drawing/2014/chart" uri="{C3380CC4-5D6E-409C-BE32-E72D297353CC}">
              <c16:uniqueId val="{00000008-9526-4884-A0B1-E40DD52CF9E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3.9</c:v>
                </c:pt>
                <c:pt idx="2">
                  <c:v>#N/A</c:v>
                </c:pt>
                <c:pt idx="3">
                  <c:v>4.7300000000000004</c:v>
                </c:pt>
                <c:pt idx="4">
                  <c:v>#N/A</c:v>
                </c:pt>
                <c:pt idx="5">
                  <c:v>5.68</c:v>
                </c:pt>
                <c:pt idx="6">
                  <c:v>#N/A</c:v>
                </c:pt>
                <c:pt idx="7">
                  <c:v>7.63</c:v>
                </c:pt>
                <c:pt idx="8">
                  <c:v>#N/A</c:v>
                </c:pt>
                <c:pt idx="9">
                  <c:v>8.93</c:v>
                </c:pt>
              </c:numCache>
            </c:numRef>
          </c:val>
          <c:extLst>
            <c:ext xmlns:c16="http://schemas.microsoft.com/office/drawing/2014/chart" uri="{C3380CC4-5D6E-409C-BE32-E72D297353CC}">
              <c16:uniqueId val="{00000009-9526-4884-A0B1-E40DD52CF9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1288</c:v>
                </c:pt>
                <c:pt idx="5">
                  <c:v>1274</c:v>
                </c:pt>
                <c:pt idx="8">
                  <c:v>1261</c:v>
                </c:pt>
                <c:pt idx="11">
                  <c:v>1194</c:v>
                </c:pt>
                <c:pt idx="14">
                  <c:v>1192</c:v>
                </c:pt>
              </c:numCache>
            </c:numRef>
          </c:val>
          <c:extLst>
            <c:ext xmlns:c16="http://schemas.microsoft.com/office/drawing/2014/chart" uri="{C3380CC4-5D6E-409C-BE32-E72D297353CC}">
              <c16:uniqueId val="{00000000-15A6-43BE-A579-D61536D690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A6-43BE-A579-D61536D690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5A6-43BE-A579-D61536D690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191</c:v>
                </c:pt>
                <c:pt idx="3">
                  <c:v>223</c:v>
                </c:pt>
                <c:pt idx="6">
                  <c:v>215</c:v>
                </c:pt>
                <c:pt idx="9">
                  <c:v>206</c:v>
                </c:pt>
                <c:pt idx="12">
                  <c:v>227</c:v>
                </c:pt>
              </c:numCache>
            </c:numRef>
          </c:val>
          <c:extLst>
            <c:ext xmlns:c16="http://schemas.microsoft.com/office/drawing/2014/chart" uri="{C3380CC4-5D6E-409C-BE32-E72D297353CC}">
              <c16:uniqueId val="{00000003-15A6-43BE-A579-D61536D690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319</c:v>
                </c:pt>
                <c:pt idx="3">
                  <c:v>308</c:v>
                </c:pt>
                <c:pt idx="6">
                  <c:v>329</c:v>
                </c:pt>
                <c:pt idx="9">
                  <c:v>321</c:v>
                </c:pt>
                <c:pt idx="12">
                  <c:v>333</c:v>
                </c:pt>
              </c:numCache>
            </c:numRef>
          </c:val>
          <c:extLst>
            <c:ext xmlns:c16="http://schemas.microsoft.com/office/drawing/2014/chart" uri="{C3380CC4-5D6E-409C-BE32-E72D297353CC}">
              <c16:uniqueId val="{00000004-15A6-43BE-A579-D61536D690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A6-43BE-A579-D61536D690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A6-43BE-A579-D61536D690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1786</c:v>
                </c:pt>
                <c:pt idx="3">
                  <c:v>1735</c:v>
                </c:pt>
                <c:pt idx="6">
                  <c:v>1690</c:v>
                </c:pt>
                <c:pt idx="9">
                  <c:v>1675</c:v>
                </c:pt>
                <c:pt idx="12">
                  <c:v>1700</c:v>
                </c:pt>
              </c:numCache>
            </c:numRef>
          </c:val>
          <c:extLst>
            <c:ext xmlns:c16="http://schemas.microsoft.com/office/drawing/2014/chart" uri="{C3380CC4-5D6E-409C-BE32-E72D297353CC}">
              <c16:uniqueId val="{00000007-15A6-43BE-A579-D61536D690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1008</c:v>
                </c:pt>
                <c:pt idx="2">
                  <c:v>#N/A</c:v>
                </c:pt>
                <c:pt idx="3">
                  <c:v>#N/A</c:v>
                </c:pt>
                <c:pt idx="4">
                  <c:v>992</c:v>
                </c:pt>
                <c:pt idx="5">
                  <c:v>#N/A</c:v>
                </c:pt>
                <c:pt idx="6">
                  <c:v>#N/A</c:v>
                </c:pt>
                <c:pt idx="7">
                  <c:v>973</c:v>
                </c:pt>
                <c:pt idx="8">
                  <c:v>#N/A</c:v>
                </c:pt>
                <c:pt idx="9">
                  <c:v>#N/A</c:v>
                </c:pt>
                <c:pt idx="10">
                  <c:v>1008</c:v>
                </c:pt>
                <c:pt idx="11">
                  <c:v>#N/A</c:v>
                </c:pt>
                <c:pt idx="12">
                  <c:v>#N/A</c:v>
                </c:pt>
                <c:pt idx="13">
                  <c:v>1068</c:v>
                </c:pt>
                <c:pt idx="14">
                  <c:v>#N/A</c:v>
                </c:pt>
              </c:numCache>
            </c:numRef>
          </c:val>
          <c:smooth val="0"/>
          <c:extLst>
            <c:ext xmlns:c16="http://schemas.microsoft.com/office/drawing/2014/chart" uri="{C3380CC4-5D6E-409C-BE32-E72D297353CC}">
              <c16:uniqueId val="{00000008-15A6-43BE-A579-D61536D690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13432</c:v>
                </c:pt>
                <c:pt idx="5">
                  <c:v>13375</c:v>
                </c:pt>
                <c:pt idx="8">
                  <c:v>12804</c:v>
                </c:pt>
                <c:pt idx="11">
                  <c:v>12109</c:v>
                </c:pt>
                <c:pt idx="14">
                  <c:v>11322</c:v>
                </c:pt>
              </c:numCache>
            </c:numRef>
          </c:val>
          <c:extLst>
            <c:ext xmlns:c16="http://schemas.microsoft.com/office/drawing/2014/chart" uri="{C3380CC4-5D6E-409C-BE32-E72D297353CC}">
              <c16:uniqueId val="{00000000-2711-4DCE-B8BA-820F5E0F03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731</c:v>
                </c:pt>
                <c:pt idx="5">
                  <c:v>660</c:v>
                </c:pt>
                <c:pt idx="8">
                  <c:v>626</c:v>
                </c:pt>
                <c:pt idx="11">
                  <c:v>653</c:v>
                </c:pt>
                <c:pt idx="14">
                  <c:v>1663</c:v>
                </c:pt>
              </c:numCache>
            </c:numRef>
          </c:val>
          <c:extLst>
            <c:ext xmlns:c16="http://schemas.microsoft.com/office/drawing/2014/chart" uri="{C3380CC4-5D6E-409C-BE32-E72D297353CC}">
              <c16:uniqueId val="{00000001-2711-4DCE-B8BA-820F5E0F03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3058</c:v>
                </c:pt>
                <c:pt idx="5">
                  <c:v>4110</c:v>
                </c:pt>
                <c:pt idx="8">
                  <c:v>5039</c:v>
                </c:pt>
                <c:pt idx="11">
                  <c:v>5431</c:v>
                </c:pt>
                <c:pt idx="14">
                  <c:v>5716</c:v>
                </c:pt>
              </c:numCache>
            </c:numRef>
          </c:val>
          <c:extLst>
            <c:ext xmlns:c16="http://schemas.microsoft.com/office/drawing/2014/chart" uri="{C3380CC4-5D6E-409C-BE32-E72D297353CC}">
              <c16:uniqueId val="{00000002-2711-4DCE-B8BA-820F5E0F03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11-4DCE-B8BA-820F5E0F03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11-4DCE-B8BA-820F5E0F03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11-4DCE-B8BA-820F5E0F03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2073</c:v>
                </c:pt>
                <c:pt idx="3">
                  <c:v>2100</c:v>
                </c:pt>
                <c:pt idx="6">
                  <c:v>2075</c:v>
                </c:pt>
                <c:pt idx="9">
                  <c:v>2098</c:v>
                </c:pt>
                <c:pt idx="12">
                  <c:v>2042</c:v>
                </c:pt>
              </c:numCache>
            </c:numRef>
          </c:val>
          <c:extLst>
            <c:ext xmlns:c16="http://schemas.microsoft.com/office/drawing/2014/chart" uri="{C3380CC4-5D6E-409C-BE32-E72D297353CC}">
              <c16:uniqueId val="{00000006-2711-4DCE-B8BA-820F5E0F03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2234</c:v>
                </c:pt>
                <c:pt idx="3">
                  <c:v>2188</c:v>
                </c:pt>
                <c:pt idx="6">
                  <c:v>2184</c:v>
                </c:pt>
                <c:pt idx="9">
                  <c:v>2173</c:v>
                </c:pt>
                <c:pt idx="12">
                  <c:v>2018</c:v>
                </c:pt>
              </c:numCache>
            </c:numRef>
          </c:val>
          <c:extLst>
            <c:ext xmlns:c16="http://schemas.microsoft.com/office/drawing/2014/chart" uri="{C3380CC4-5D6E-409C-BE32-E72D297353CC}">
              <c16:uniqueId val="{00000007-2711-4DCE-B8BA-820F5E0F03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3580</c:v>
                </c:pt>
                <c:pt idx="3">
                  <c:v>3353</c:v>
                </c:pt>
                <c:pt idx="6">
                  <c:v>3567</c:v>
                </c:pt>
                <c:pt idx="9">
                  <c:v>3476</c:v>
                </c:pt>
                <c:pt idx="12">
                  <c:v>3384</c:v>
                </c:pt>
              </c:numCache>
            </c:numRef>
          </c:val>
          <c:extLst>
            <c:ext xmlns:c16="http://schemas.microsoft.com/office/drawing/2014/chart" uri="{C3380CC4-5D6E-409C-BE32-E72D297353CC}">
              <c16:uniqueId val="{00000008-2711-4DCE-B8BA-820F5E0F03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1016</c:v>
                </c:pt>
              </c:numCache>
            </c:numRef>
          </c:val>
          <c:extLst>
            <c:ext xmlns:c16="http://schemas.microsoft.com/office/drawing/2014/chart" uri="{C3380CC4-5D6E-409C-BE32-E72D297353CC}">
              <c16:uniqueId val="{00000009-2711-4DCE-B8BA-820F5E0F03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17839</c:v>
                </c:pt>
                <c:pt idx="3">
                  <c:v>17600</c:v>
                </c:pt>
                <c:pt idx="6">
                  <c:v>16873</c:v>
                </c:pt>
                <c:pt idx="9">
                  <c:v>16205</c:v>
                </c:pt>
                <c:pt idx="12">
                  <c:v>15135</c:v>
                </c:pt>
              </c:numCache>
            </c:numRef>
          </c:val>
          <c:extLst>
            <c:ext xmlns:c16="http://schemas.microsoft.com/office/drawing/2014/chart" uri="{C3380CC4-5D6E-409C-BE32-E72D297353CC}">
              <c16:uniqueId val="{0000000A-2711-4DCE-B8BA-820F5E0F037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8505</c:v>
                </c:pt>
                <c:pt idx="2">
                  <c:v>#N/A</c:v>
                </c:pt>
                <c:pt idx="3">
                  <c:v>#N/A</c:v>
                </c:pt>
                <c:pt idx="4">
                  <c:v>7096</c:v>
                </c:pt>
                <c:pt idx="5">
                  <c:v>#N/A</c:v>
                </c:pt>
                <c:pt idx="6">
                  <c:v>#N/A</c:v>
                </c:pt>
                <c:pt idx="7">
                  <c:v>6230</c:v>
                </c:pt>
                <c:pt idx="8">
                  <c:v>#N/A</c:v>
                </c:pt>
                <c:pt idx="9">
                  <c:v>#N/A</c:v>
                </c:pt>
                <c:pt idx="10">
                  <c:v>5759</c:v>
                </c:pt>
                <c:pt idx="11">
                  <c:v>#N/A</c:v>
                </c:pt>
                <c:pt idx="12">
                  <c:v>#N/A</c:v>
                </c:pt>
                <c:pt idx="13">
                  <c:v>4895</c:v>
                </c:pt>
                <c:pt idx="14">
                  <c:v>#N/A</c:v>
                </c:pt>
              </c:numCache>
            </c:numRef>
          </c:val>
          <c:smooth val="0"/>
          <c:extLst>
            <c:ext xmlns:c16="http://schemas.microsoft.com/office/drawing/2014/chart" uri="{C3380CC4-5D6E-409C-BE32-E72D297353CC}">
              <c16:uniqueId val="{0000000B-2711-4DCE-B8BA-820F5E0F037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1273</c:v>
                </c:pt>
                <c:pt idx="1">
                  <c:v>1558</c:v>
                </c:pt>
                <c:pt idx="2">
                  <c:v>1228</c:v>
                </c:pt>
              </c:numCache>
            </c:numRef>
          </c:val>
          <c:extLst>
            <c:ext xmlns:c16="http://schemas.microsoft.com/office/drawing/2014/chart" uri="{C3380CC4-5D6E-409C-BE32-E72D297353CC}">
              <c16:uniqueId val="{00000000-5C87-47EA-9076-CFA5D8E902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253</c:v>
                </c:pt>
                <c:pt idx="1">
                  <c:v>273</c:v>
                </c:pt>
                <c:pt idx="2">
                  <c:v>328</c:v>
                </c:pt>
              </c:numCache>
            </c:numRef>
          </c:val>
          <c:extLst>
            <c:ext xmlns:c16="http://schemas.microsoft.com/office/drawing/2014/chart" uri="{C3380CC4-5D6E-409C-BE32-E72D297353CC}">
              <c16:uniqueId val="{00000001-5C87-47EA-9076-CFA5D8E902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2874</c:v>
                </c:pt>
                <c:pt idx="1">
                  <c:v>2796</c:v>
                </c:pt>
                <c:pt idx="2">
                  <c:v>3288</c:v>
                </c:pt>
              </c:numCache>
            </c:numRef>
          </c:val>
          <c:extLst>
            <c:ext xmlns:c16="http://schemas.microsoft.com/office/drawing/2014/chart" uri="{C3380CC4-5D6E-409C-BE32-E72D297353CC}">
              <c16:uniqueId val="{00000002-5C87-47EA-9076-CFA5D8E902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{01D87898-0F25-4A1B-8CB7-4319E7CA0749}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F62-41FA-9E5D-63FAD56FC2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{4F147A30-B97E-4DA1-A4AE-3FACD43A20D9}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62-41FA-9E5D-63FAD56FC2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{5008C8AD-3A45-4DCC-8F27-F25C361B9665}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62-41FA-9E5D-63FAD56FC2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{EB0731CC-21F2-4A2B-9320-7837D6739C09}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62-41FA-9E5D-63FAD56FC2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{AC479758-019F-4957-A7BC-42FF895A1F0F}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62-41FA-9E5D-63FAD56FC27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{9D998233-2E39-41EE-A02D-077C51D14BC4}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F62-41FA-9E5D-63FAD56FC27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{59AF2908-1929-40DE-8B06-444C251B2644}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F62-41FA-9E5D-63FAD56FC27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{F2BF9612-7EAC-43B5-A95E-72A092CC2236}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F62-41FA-9E5D-63FAD56FC27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{454A7627-184C-4CCA-B432-74F86F8F73F2}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F62-41FA-9E5D-63FAD56FC2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63.1</c:v>
                </c:pt>
                <c:pt idx="8">
                  <c:v>64.8</c:v>
                </c:pt>
                <c:pt idx="16">
                  <c:v>66.5</c:v>
                </c:pt>
                <c:pt idx="24">
                  <c:v>68.400000000000006</c:v>
                </c:pt>
                <c:pt idx="32">
                  <c:v>69.7</c:v>
                </c:pt>
              </c:numCache>
            </c:numRef>
          </c:xVal>
          <c:yVal>
            <c:numRef>
              <c:f>公会計指標分析・財政指標組合せ分析表!$BP$51:$DC$51</c:f>
              <c:numCache>
                <c:formatCode>#,##0.0;"▲ "#,##0.0</c:formatCode>
                <c:ptCount val="40"/>
                <c:pt idx="0">
                  <c:v>130</c:v>
                </c:pt>
                <c:pt idx="8">
                  <c:v>104</c:v>
                </c:pt>
                <c:pt idx="16">
                  <c:v>86.8</c:v>
                </c:pt>
                <c:pt idx="24">
                  <c:v>85.2</c:v>
                </c:pt>
                <c:pt idx="32">
                  <c:v>72.3</c:v>
                </c:pt>
              </c:numCache>
            </c:numRef>
          </c:yVal>
          <c:smooth val="0"/>
          <c:extLst>
            <c:ext xmlns:c16="http://schemas.microsoft.com/office/drawing/2014/chart" uri="{C3380CC4-5D6E-409C-BE32-E72D297353CC}">
              <c16:uniqueId val="{00000009-DF62-41FA-9E5D-63FAD56FC27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{FF547A3A-E6D6-4A02-ACFA-A83A2CB1C636}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F62-41FA-9E5D-63FAD56FC27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{7B5852C1-4550-4450-8829-BCD267028D9F}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62-41FA-9E5D-63FAD56FC2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{FA1E4F76-51F2-4B02-9FAD-904E506A90A7}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62-41FA-9E5D-63FAD56FC2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{EAFCA139-F7B3-416A-BFD0-C0DDA148E351}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62-41FA-9E5D-63FAD56FC2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{DE69858F-23CE-4D5B-B78B-4A82080B9373}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62-41FA-9E5D-63FAD56FC27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{A54378AE-A063-4902-AFF3-2448B3A30D23}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F62-41FA-9E5D-63FAD56FC27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{2C92F3FF-6DD5-4EF4-9A99-9EABDAE623D0}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F62-41FA-9E5D-63FAD56FC27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{E8F14A6A-E81A-4543-98B1-F56673F8254E}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F62-41FA-9E5D-63FAD56FC27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{E5328AEB-1130-44D9-BE3D-66AA724A32B9}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F62-41FA-9E5D-63FAD56FC2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DF62-41FA-9E5D-63FAD56FC271}"/>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{0E6AEA1A-1C65-4459-801A-B1848BAF7F16}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C61-44D4-85E3-0B7AFA217D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{3E6ABE57-0267-4450-84DA-11B798C380E4}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61-44D4-85E3-0B7AFA217D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{559624B6-F709-4708-B7D0-851D8AC029BC}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61-44D4-85E3-0B7AFA217D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{B396ACBD-8659-422C-93BC-0C5B0520BEE5}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61-44D4-85E3-0B7AFA217D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{C958E10D-2094-4D45-A0A7-146A2B284826}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61-44D4-85E3-0B7AFA217D8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{7268265B-4659-4407-8D2C-6587BD6EC878}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C61-44D4-85E3-0B7AFA217D88}"/>
                </c:ext>
              </c:extLst>
            </c:dLbl>
            <c:dLbl>
              <c:idx val="16"/>
              <c:layout>
                <c:manualLayout>
                  <c:x val="-3.7200175865427912E-2"/>
                  <c:y val="-4.73917174176163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{BAB8A2FD-8BD3-4CBC-A149-A66DDDC40AEE}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C61-44D4-85E3-0B7AFA217D88}"/>
                </c:ext>
              </c:extLst>
            </c:dLbl>
            <c:dLbl>
              <c:idx val="24"/>
              <c:layout>
                <c:manualLayout>
                  <c:x val="-2.5940509584723322E-2"/>
                  <c:y val="-7.744157675797157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{FA00B4EB-6BA8-4485-985A-B9068A77CDC3}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C61-44D4-85E3-0B7AFA217D8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{AE6BEA0A-6470-4946-B1B7-4D6695C53C14}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C61-44D4-85E3-0B7AFA217D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16.7</c:v>
                </c:pt>
                <c:pt idx="8">
                  <c:v>15.3</c:v>
                </c:pt>
                <c:pt idx="16">
                  <c:v>14.5</c:v>
                </c:pt>
                <c:pt idx="24">
                  <c:v>14.3</c:v>
                </c:pt>
                <c:pt idx="32">
                  <c:v>14.7</c:v>
                </c:pt>
              </c:numCache>
            </c:numRef>
          </c:xVal>
          <c:yVal>
            <c:numRef>
              <c:f>公会計指標分析・財政指標組合せ分析表!$BP$73:$DC$73</c:f>
              <c:numCache>
                <c:formatCode>#,##0.0;"▲ "#,##0.0</c:formatCode>
                <c:ptCount val="40"/>
                <c:pt idx="0">
                  <c:v>130</c:v>
                </c:pt>
                <c:pt idx="8">
                  <c:v>104</c:v>
                </c:pt>
                <c:pt idx="16">
                  <c:v>86.8</c:v>
                </c:pt>
                <c:pt idx="24">
                  <c:v>85.2</c:v>
                </c:pt>
                <c:pt idx="32">
                  <c:v>72.3</c:v>
                </c:pt>
              </c:numCache>
            </c:numRef>
          </c:yVal>
          <c:smooth val="0"/>
          <c:extLst>
            <c:ext xmlns:c16="http://schemas.microsoft.com/office/drawing/2014/chart" uri="{C3380CC4-5D6E-409C-BE32-E72D297353CC}">
              <c16:uniqueId val="{00000009-2C61-44D4-85E3-0B7AFA217D8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{A6DD4286-A03E-46CA-B13C-6BC205DB5393}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C61-44D4-85E3-0B7AFA217D8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{C349A049-EE2D-4BEC-85EA-97C110EE28B4}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61-44D4-85E3-0B7AFA217D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{E93EB08E-ADD4-4B47-B52E-AF783A828F7E}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61-44D4-85E3-0B7AFA217D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{1C6AF9F0-9748-430F-BEEE-A201DB035607}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61-44D4-85E3-0B7AFA217D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{A4D94568-4201-40FE-978E-CA368457D75F}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61-44D4-85E3-0B7AFA217D8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{486F6165-F0DC-4AFF-9DE9-D11BE804BF14}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C61-44D4-85E3-0B7AFA217D88}"/>
                </c:ext>
              </c:extLst>
            </c:dLbl>
            <c:dLbl>
              <c:idx val="16"/>
              <c:layout>
                <c:manualLayout>
                  <c:x val="0"/>
                  <c:y val="8.9026218793388893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{60C4D9C1-58C3-4E85-8905-BD2D8AA6DC54}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C61-44D4-85E3-0B7AFA217D88}"/>
                </c:ext>
              </c:extLst>
            </c:dLbl>
            <c:dLbl>
              <c:idx val="24"/>
              <c:layout>
                <c:manualLayout>
                  <c:x val="0"/>
                  <c:y val="1.349538018517615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{138183B1-BBE6-45B5-AF19-A80A469AA91C}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C61-44D4-85E3-0B7AFA217D88}"/>
                </c:ext>
              </c:extLst>
            </c:dLbl>
            <c:dLbl>
              <c:idx val="32"/>
              <c:layout>
                <c:manualLayout>
                  <c:x val="0"/>
                  <c:y val="-2.239834455208448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{7184ED62-5370-4F2A-A4F9-37E5FC36DBC0}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C61-44D4-85E3-0B7AFA217D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2C61-44D4-85E3-0B7AFA217D88}"/>
            </c:ext>
          </c:extLst>
        </c:ser>
        <c:dLbls>
          <c:showLegendKey val="0"/>
          <c:showVal val="1"/>
          <c:showCatName val="0"/>
          <c:showSerName val="0"/>
          <c:showPercent val="0"/>
          <c:showBubbleSize val="0"/>
        </c:dLbls>
        <c:axId val="84219776"/>
        <c:axId val="84234240"/>
      </c:scatterChart>
      <c:valAx>
        <c:axId val="84219776"/>
        <c:scaling>
          <c:orientation val="maxMin"/>
          <c:max val="18"/>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山梨県大月市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00" b="0" i="0" baseline="0">
              <a:solidFill>
                <a:schemeClr val="dk1"/>
              </a:solidFill>
              <a:effectLst/>
              <a:latin typeface="+mn-lt"/>
              <a:ea typeface="+mn-ea"/>
              <a:cs typeface="+mn-cs"/>
            </a:rPr>
            <a:t>〇元利償還金</a:t>
          </a:r>
          <a:r>
            <a:rPr lang="en-US"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公債費負担適正化計画を策定し、返済額以上の借入れを抑制し、元利償還金を少しずつ減らしていたが、借入額の大きい地方債の償還が始まったことにより前年度より増加している。</a:t>
          </a:r>
          <a:endParaRPr lang="en-US" altLang="ja-JP" sz="1000" b="0" i="0" baseline="0">
            <a:solidFill>
              <a:schemeClr val="dk1"/>
            </a:solidFill>
            <a:effectLst/>
            <a:latin typeface="+mn-lt"/>
            <a:ea typeface="+mn-ea"/>
            <a:cs typeface="+mn-cs"/>
          </a:endParaRPr>
        </a:p>
        <a:p>
          <a:pPr rtl="0"/>
          <a:r>
            <a:rPr lang="ja-JP" altLang="ja-JP" sz="1000" b="0" i="0" baseline="0">
              <a:solidFill>
                <a:schemeClr val="dk1"/>
              </a:solidFill>
              <a:effectLst/>
              <a:latin typeface="+mn-lt"/>
              <a:ea typeface="+mn-ea"/>
              <a:cs typeface="+mn-cs"/>
            </a:rPr>
            <a:t>〇組合等</a:t>
          </a:r>
          <a:r>
            <a:rPr lang="ja-JP" altLang="en-US" sz="1000" b="0" i="0" baseline="0">
              <a:solidFill>
                <a:schemeClr val="dk1"/>
              </a:solidFill>
              <a:effectLst/>
              <a:latin typeface="+mn-lt"/>
              <a:ea typeface="+mn-ea"/>
              <a:cs typeface="+mn-cs"/>
            </a:rPr>
            <a:t>が起こした地方債の元利償還金に</a:t>
          </a:r>
          <a:r>
            <a:rPr lang="ja-JP" altLang="ja-JP" sz="1000" b="0" i="0" baseline="0">
              <a:solidFill>
                <a:schemeClr val="dk1"/>
              </a:solidFill>
              <a:effectLst/>
              <a:latin typeface="+mn-lt"/>
              <a:ea typeface="+mn-ea"/>
              <a:cs typeface="+mn-cs"/>
            </a:rPr>
            <a:t>対する負担金等</a:t>
          </a:r>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大月都留広域事務組合</a:t>
          </a:r>
          <a:r>
            <a:rPr lang="ja-JP" altLang="en-US" sz="1000" b="0" i="0" baseline="0">
              <a:solidFill>
                <a:schemeClr val="dk1"/>
              </a:solidFill>
              <a:effectLst/>
              <a:latin typeface="+mn-lt"/>
              <a:ea typeface="+mn-ea"/>
              <a:cs typeface="+mn-cs"/>
            </a:rPr>
            <a:t>や</a:t>
          </a:r>
          <a:r>
            <a:rPr lang="ja-JP" altLang="ja-JP" sz="1000" b="0" i="0" baseline="0">
              <a:solidFill>
                <a:schemeClr val="dk1"/>
              </a:solidFill>
              <a:effectLst/>
              <a:latin typeface="+mn-lt"/>
              <a:ea typeface="+mn-ea"/>
              <a:cs typeface="+mn-cs"/>
            </a:rPr>
            <a:t>東部地域広域水道企業団</a:t>
          </a:r>
          <a:r>
            <a:rPr lang="ja-JP" altLang="en-US" sz="1000" b="0" i="0" baseline="0">
              <a:solidFill>
                <a:schemeClr val="dk1"/>
              </a:solidFill>
              <a:effectLst/>
              <a:latin typeface="+mn-lt"/>
              <a:ea typeface="+mn-ea"/>
              <a:cs typeface="+mn-cs"/>
            </a:rPr>
            <a:t>等の一部事務組合への公債費負担額が増加したことにより、数値が高くなっている。また、公営事業債への繰入額も増加していることから全体的に数値が増加しており、比率の上昇の要因となっている</a:t>
          </a:r>
          <a:endParaRPr lang="en-US" altLang="ja-JP" sz="1000" b="0" i="0" baseline="0">
            <a:solidFill>
              <a:schemeClr val="dk1"/>
            </a:solidFill>
            <a:effectLst/>
            <a:latin typeface="+mn-lt"/>
            <a:ea typeface="+mn-ea"/>
            <a:cs typeface="+mn-cs"/>
          </a:endParaRPr>
        </a:p>
        <a:p>
          <a:pPr rtl="0"/>
          <a:r>
            <a:rPr lang="ja-JP" altLang="ja-JP" sz="1000" b="0" i="0" baseline="0">
              <a:solidFill>
                <a:schemeClr val="dk1"/>
              </a:solidFill>
              <a:effectLst/>
              <a:latin typeface="+mn-lt"/>
              <a:ea typeface="+mn-ea"/>
              <a:cs typeface="+mn-cs"/>
            </a:rPr>
            <a:t>〇今後も</a:t>
          </a:r>
          <a:r>
            <a:rPr lang="ja-JP" altLang="en-US" sz="1000" b="0" i="0" baseline="0">
              <a:solidFill>
                <a:schemeClr val="dk1"/>
              </a:solidFill>
              <a:effectLst/>
              <a:latin typeface="+mn-lt"/>
              <a:ea typeface="+mn-ea"/>
              <a:cs typeface="+mn-cs"/>
            </a:rPr>
            <a:t>新</a:t>
          </a:r>
          <a:r>
            <a:rPr lang="ja-JP" altLang="ja-JP" sz="1000" b="0" i="0" baseline="0">
              <a:solidFill>
                <a:schemeClr val="dk1"/>
              </a:solidFill>
              <a:effectLst/>
              <a:latin typeface="+mn-lt"/>
              <a:ea typeface="+mn-ea"/>
              <a:cs typeface="+mn-cs"/>
            </a:rPr>
            <a:t>庁舎建設</a:t>
          </a:r>
          <a:r>
            <a:rPr lang="ja-JP" altLang="en-US" sz="1000" b="0" i="0" baseline="0">
              <a:solidFill>
                <a:schemeClr val="dk1"/>
              </a:solidFill>
              <a:effectLst/>
              <a:latin typeface="+mn-lt"/>
              <a:ea typeface="+mn-ea"/>
              <a:cs typeface="+mn-cs"/>
            </a:rPr>
            <a:t>事業</a:t>
          </a:r>
          <a:r>
            <a:rPr lang="ja-JP" altLang="ja-JP" sz="1000" b="0" i="0" baseline="0">
              <a:solidFill>
                <a:schemeClr val="dk1"/>
              </a:solidFill>
              <a:effectLst/>
              <a:latin typeface="+mn-lt"/>
              <a:ea typeface="+mn-ea"/>
              <a:cs typeface="+mn-cs"/>
            </a:rPr>
            <a:t>や大月・猿橋駅周辺</a:t>
          </a:r>
          <a:r>
            <a:rPr lang="ja-JP" altLang="en-US" sz="1000" b="0" i="0" baseline="0">
              <a:solidFill>
                <a:schemeClr val="dk1"/>
              </a:solidFill>
              <a:effectLst/>
              <a:latin typeface="+mn-lt"/>
              <a:ea typeface="+mn-ea"/>
              <a:cs typeface="+mn-cs"/>
            </a:rPr>
            <a:t>基盤</a:t>
          </a:r>
          <a:r>
            <a:rPr lang="ja-JP" altLang="ja-JP" sz="1000" b="0" i="0" baseline="0">
              <a:solidFill>
                <a:schemeClr val="dk1"/>
              </a:solidFill>
              <a:effectLst/>
              <a:latin typeface="+mn-lt"/>
              <a:ea typeface="+mn-ea"/>
              <a:cs typeface="+mn-cs"/>
            </a:rPr>
            <a:t>整備事業などにかかる起債の増加が見込まれる。</a:t>
          </a:r>
          <a:r>
            <a:rPr lang="ja-JP" altLang="en-US" sz="1000" b="0" i="0" baseline="0">
              <a:solidFill>
                <a:schemeClr val="dk1"/>
              </a:solidFill>
              <a:effectLst/>
              <a:latin typeface="+mn-lt"/>
              <a:ea typeface="+mn-ea"/>
              <a:cs typeface="+mn-cs"/>
            </a:rPr>
            <a:t>Ｈ３０に策定した公債費負担適正化計画の趣旨に基づき</a:t>
          </a:r>
          <a:r>
            <a:rPr lang="ja-JP" altLang="ja-JP" sz="1000" b="0" i="0" baseline="0">
              <a:solidFill>
                <a:schemeClr val="dk1"/>
              </a:solidFill>
              <a:effectLst/>
              <a:latin typeface="+mn-lt"/>
              <a:ea typeface="+mn-ea"/>
              <a:cs typeface="+mn-cs"/>
            </a:rPr>
            <a:t>事業の優先順位づけを行いながら、地方債の新規発行を抑制し、公債費負担の軽減に引き続き努めていく。</a:t>
          </a:r>
          <a:endParaRPr lang="ja-JP" altLang="ja-JP" sz="11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山梨県大月市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00" b="0" i="0" baseline="0">
              <a:solidFill>
                <a:schemeClr val="tx1"/>
              </a:solidFill>
              <a:effectLst/>
              <a:latin typeface="+mn-lt"/>
              <a:ea typeface="+mn-ea"/>
              <a:cs typeface="+mn-cs"/>
            </a:rPr>
            <a:t>〇一般会計等の地方債現在高</a:t>
          </a:r>
          <a:r>
            <a:rPr lang="en-US" altLang="ja-JP" sz="1000" b="0" i="0" baseline="0">
              <a:solidFill>
                <a:schemeClr val="tx1"/>
              </a:solidFill>
              <a:effectLst/>
              <a:latin typeface="+mn-lt"/>
              <a:ea typeface="+mn-ea"/>
              <a:cs typeface="+mn-cs"/>
            </a:rPr>
            <a:t>...</a:t>
          </a:r>
          <a:r>
            <a:rPr lang="ja-JP" altLang="ja-JP" sz="1000" b="0" i="0" baseline="0">
              <a:solidFill>
                <a:schemeClr val="tx1"/>
              </a:solidFill>
              <a:effectLst/>
              <a:latin typeface="+mn-lt"/>
              <a:ea typeface="+mn-ea"/>
              <a:cs typeface="+mn-cs"/>
            </a:rPr>
            <a:t>平成２５年度に発行した第三セクター等改革推進債に加え、病院の独法化に伴い、移行前の未償還債務を引き継いだため、償還金額が増加している。</a:t>
          </a:r>
          <a:r>
            <a:rPr lang="ja-JP" altLang="en-US" sz="1000" b="0" i="0" baseline="0">
              <a:solidFill>
                <a:schemeClr val="tx1"/>
              </a:solidFill>
              <a:effectLst/>
              <a:latin typeface="+mn-lt"/>
              <a:ea typeface="+mn-ea"/>
              <a:cs typeface="+mn-cs"/>
            </a:rPr>
            <a:t>公債費負担適正化計画を策定し、単年度の起債発行を抑制することで地方債現在高を減少</a:t>
          </a:r>
          <a:r>
            <a:rPr lang="ja-JP" altLang="ja-JP" sz="1000" b="0" i="0" baseline="0">
              <a:solidFill>
                <a:schemeClr val="tx1"/>
              </a:solidFill>
              <a:effectLst/>
              <a:latin typeface="+mn-lt"/>
              <a:ea typeface="+mn-ea"/>
              <a:cs typeface="+mn-cs"/>
            </a:rPr>
            <a:t>することが出来ている。</a:t>
          </a:r>
          <a:endParaRPr lang="en-US" altLang="ja-JP" sz="1000" b="0" i="0" baseline="0">
            <a:solidFill>
              <a:schemeClr val="tx1"/>
            </a:solidFill>
            <a:effectLst/>
            <a:latin typeface="+mn-lt"/>
            <a:ea typeface="+mn-ea"/>
            <a:cs typeface="+mn-cs"/>
          </a:endParaRPr>
        </a:p>
        <a:p>
          <a:pPr rtl="0"/>
          <a:r>
            <a:rPr lang="ja-JP" altLang="en-US" sz="1000" b="0" i="0" baseline="0">
              <a:solidFill>
                <a:schemeClr val="tx1"/>
              </a:solidFill>
              <a:effectLst/>
              <a:latin typeface="+mn-lt"/>
              <a:ea typeface="+mn-ea"/>
              <a:cs typeface="+mn-cs"/>
            </a:rPr>
            <a:t>○債務負担行為に基づく支出予定額</a:t>
          </a:r>
          <a:r>
            <a:rPr lang="en-US" altLang="ja-JP" sz="1000" b="0" i="0" baseline="0">
              <a:solidFill>
                <a:schemeClr val="tx1"/>
              </a:solidFill>
              <a:effectLst/>
              <a:latin typeface="+mn-lt"/>
              <a:ea typeface="+mn-ea"/>
              <a:cs typeface="+mn-cs"/>
            </a:rPr>
            <a:t>…</a:t>
          </a:r>
          <a:r>
            <a:rPr lang="ja-JP" altLang="en-US" sz="1000" b="0" i="0" baseline="0">
              <a:solidFill>
                <a:schemeClr val="tx1"/>
              </a:solidFill>
              <a:effectLst/>
              <a:latin typeface="+mn-lt"/>
              <a:ea typeface="+mn-ea"/>
              <a:cs typeface="+mn-cs"/>
            </a:rPr>
            <a:t>ＰＦＩを活用した市営住宅駒橋団地再整備事業における建設費支出予定額が影響し増加となっているが、住宅使用料分を充当可能特定歳入に算入しているため、控除財源も併せての増加となっている。</a:t>
          </a:r>
          <a:endParaRPr lang="en-US" altLang="ja-JP" sz="1000" b="0" i="0" baseline="0">
            <a:solidFill>
              <a:schemeClr val="tx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000" b="0" i="0" baseline="0">
              <a:solidFill>
                <a:schemeClr val="tx1"/>
              </a:solidFill>
              <a:effectLst/>
              <a:latin typeface="+mn-lt"/>
              <a:ea typeface="+mn-ea"/>
              <a:cs typeface="+mn-cs"/>
            </a:rPr>
            <a:t>〇組合等負担</a:t>
          </a:r>
          <a:r>
            <a:rPr lang="ja-JP" altLang="en-US" sz="1000" b="0" i="0" baseline="0">
              <a:solidFill>
                <a:schemeClr val="tx1"/>
              </a:solidFill>
              <a:effectLst/>
              <a:latin typeface="+mn-lt"/>
              <a:ea typeface="+mn-ea"/>
              <a:cs typeface="+mn-cs"/>
            </a:rPr>
            <a:t>見込は</a:t>
          </a:r>
          <a:r>
            <a:rPr lang="ja-JP" altLang="ja-JP" sz="1000" b="0" i="0" baseline="0">
              <a:solidFill>
                <a:schemeClr val="tx1"/>
              </a:solidFill>
              <a:effectLst/>
              <a:latin typeface="+mn-lt"/>
              <a:ea typeface="+mn-ea"/>
              <a:cs typeface="+mn-cs"/>
            </a:rPr>
            <a:t>東部</a:t>
          </a:r>
          <a:r>
            <a:rPr lang="ja-JP" altLang="en-US" sz="1000" b="0" i="0" baseline="0">
              <a:solidFill>
                <a:schemeClr val="tx1"/>
              </a:solidFill>
              <a:effectLst/>
              <a:latin typeface="+mn-lt"/>
              <a:ea typeface="+mn-ea"/>
              <a:cs typeface="+mn-cs"/>
            </a:rPr>
            <a:t>地域広域</a:t>
          </a:r>
          <a:r>
            <a:rPr lang="ja-JP" altLang="ja-JP" sz="1000" b="0" i="0" baseline="0">
              <a:solidFill>
                <a:schemeClr val="tx1"/>
              </a:solidFill>
              <a:effectLst/>
              <a:latin typeface="+mn-lt"/>
              <a:ea typeface="+mn-ea"/>
              <a:cs typeface="+mn-cs"/>
            </a:rPr>
            <a:t>水道企業団</a:t>
          </a:r>
          <a:r>
            <a:rPr lang="ja-JP" altLang="en-US" sz="1000" b="0" i="0" baseline="0">
              <a:solidFill>
                <a:schemeClr val="tx1"/>
              </a:solidFill>
              <a:effectLst/>
              <a:latin typeface="+mn-lt"/>
              <a:ea typeface="+mn-ea"/>
              <a:cs typeface="+mn-cs"/>
            </a:rPr>
            <a:t>の企業債や大月都留広域事務組合の地方債償還などが進んだことにより</a:t>
          </a:r>
          <a:r>
            <a:rPr lang="ja-JP" altLang="ja-JP" sz="1000" b="0" i="0" baseline="0">
              <a:solidFill>
                <a:schemeClr val="tx1"/>
              </a:solidFill>
              <a:effectLst/>
              <a:latin typeface="+mn-lt"/>
              <a:ea typeface="+mn-ea"/>
              <a:cs typeface="+mn-cs"/>
            </a:rPr>
            <a:t>前年に比べ減少し</a:t>
          </a:r>
          <a:r>
            <a:rPr lang="ja-JP" altLang="en-US" sz="1000" b="0" i="0" baseline="0">
              <a:solidFill>
                <a:schemeClr val="tx1"/>
              </a:solidFill>
              <a:effectLst/>
              <a:latin typeface="+mn-lt"/>
              <a:ea typeface="+mn-ea"/>
              <a:cs typeface="+mn-cs"/>
            </a:rPr>
            <a:t>ている</a:t>
          </a:r>
          <a:r>
            <a:rPr lang="ja-JP" altLang="ja-JP" sz="1000" b="0" i="0" baseline="0">
              <a:solidFill>
                <a:schemeClr val="tx1"/>
              </a:solidFill>
              <a:effectLst/>
              <a:latin typeface="+mn-lt"/>
              <a:ea typeface="+mn-ea"/>
              <a:cs typeface="+mn-cs"/>
            </a:rPr>
            <a:t>。</a:t>
          </a:r>
          <a:endParaRPr lang="ja-JP" altLang="ja-JP" sz="1000">
            <a:solidFill>
              <a:schemeClr val="tx1"/>
            </a:solidFill>
            <a:effectLst/>
          </a:endParaRPr>
        </a:p>
        <a:p>
          <a:pPr rtl="0"/>
          <a:r>
            <a:rPr lang="ja-JP" altLang="ja-JP" sz="1000" b="0" i="0" baseline="0">
              <a:solidFill>
                <a:schemeClr val="tx1"/>
              </a:solidFill>
              <a:effectLst/>
              <a:latin typeface="+mn-lt"/>
              <a:ea typeface="+mn-ea"/>
              <a:cs typeface="+mn-cs"/>
            </a:rPr>
            <a:t>〇ふるさと大月応援</a:t>
          </a:r>
          <a:r>
            <a:rPr lang="ja-JP" altLang="en-US" sz="1000" b="0" i="0" baseline="0">
              <a:solidFill>
                <a:schemeClr val="tx1"/>
              </a:solidFill>
              <a:effectLst/>
              <a:latin typeface="+mn-lt"/>
              <a:ea typeface="+mn-ea"/>
              <a:cs typeface="+mn-cs"/>
            </a:rPr>
            <a:t>基金</a:t>
          </a:r>
          <a:r>
            <a:rPr lang="ja-JP" altLang="ja-JP" sz="1000" b="0" i="0" baseline="0">
              <a:solidFill>
                <a:schemeClr val="tx1"/>
              </a:solidFill>
              <a:effectLst/>
              <a:latin typeface="+mn-lt"/>
              <a:ea typeface="+mn-ea"/>
              <a:cs typeface="+mn-cs"/>
            </a:rPr>
            <a:t>増加</a:t>
          </a:r>
          <a:r>
            <a:rPr lang="ja-JP" altLang="en-US" sz="1000" b="0" i="0" baseline="0">
              <a:solidFill>
                <a:schemeClr val="tx1"/>
              </a:solidFill>
              <a:effectLst/>
              <a:latin typeface="+mn-lt"/>
              <a:ea typeface="+mn-ea"/>
              <a:cs typeface="+mn-cs"/>
            </a:rPr>
            <a:t>に伴い、</a:t>
          </a:r>
          <a:r>
            <a:rPr lang="ja-JP" altLang="ja-JP" sz="1000" b="0" i="0" baseline="0">
              <a:solidFill>
                <a:schemeClr val="tx1"/>
              </a:solidFill>
              <a:effectLst/>
              <a:latin typeface="+mn-lt"/>
              <a:ea typeface="+mn-ea"/>
              <a:cs typeface="+mn-cs"/>
            </a:rPr>
            <a:t>充当可能基金が増え</a:t>
          </a:r>
          <a:r>
            <a:rPr lang="ja-JP" altLang="en-US" sz="1000" b="0" i="0" baseline="0">
              <a:solidFill>
                <a:schemeClr val="tx1"/>
              </a:solidFill>
              <a:effectLst/>
              <a:latin typeface="+mn-lt"/>
              <a:ea typeface="+mn-ea"/>
              <a:cs typeface="+mn-cs"/>
            </a:rPr>
            <a:t>て</a:t>
          </a:r>
          <a:r>
            <a:rPr lang="ja-JP" altLang="ja-JP" sz="1000" b="0" i="0" baseline="0">
              <a:solidFill>
                <a:schemeClr val="tx1"/>
              </a:solidFill>
              <a:effectLst/>
              <a:latin typeface="+mn-lt"/>
              <a:ea typeface="+mn-ea"/>
              <a:cs typeface="+mn-cs"/>
            </a:rPr>
            <a:t>いる。</a:t>
          </a:r>
          <a:endParaRPr lang="ja-JP" altLang="ja-JP" sz="1000">
            <a:solidFill>
              <a:schemeClr val="tx1"/>
            </a:solidFill>
            <a:effectLst/>
          </a:endParaRPr>
        </a:p>
        <a:p>
          <a:pPr rtl="0"/>
          <a:r>
            <a:rPr lang="ja-JP" altLang="ja-JP" sz="1000" b="0" i="0" baseline="0">
              <a:solidFill>
                <a:schemeClr val="tx1"/>
              </a:solidFill>
              <a:effectLst/>
              <a:latin typeface="+mn-lt"/>
              <a:ea typeface="+mn-ea"/>
              <a:cs typeface="+mn-cs"/>
            </a:rPr>
            <a:t>　今後</a:t>
          </a:r>
          <a:r>
            <a:rPr lang="ja-JP" altLang="en-US" sz="1000" b="0" i="0" baseline="0">
              <a:solidFill>
                <a:schemeClr val="tx1"/>
              </a:solidFill>
              <a:effectLst/>
              <a:latin typeface="+mn-lt"/>
              <a:ea typeface="+mn-ea"/>
              <a:cs typeface="+mn-cs"/>
            </a:rPr>
            <a:t>も同様に</a:t>
          </a:r>
          <a:r>
            <a:rPr lang="ja-JP" altLang="ja-JP" sz="1000" b="0" i="0" baseline="0">
              <a:solidFill>
                <a:schemeClr val="tx1"/>
              </a:solidFill>
              <a:effectLst/>
              <a:latin typeface="+mn-lt"/>
              <a:ea typeface="+mn-ea"/>
              <a:cs typeface="+mn-cs"/>
            </a:rPr>
            <a:t>地方債現在高</a:t>
          </a:r>
          <a:r>
            <a:rPr lang="ja-JP" altLang="en-US" sz="1000" b="0" i="0" baseline="0">
              <a:solidFill>
                <a:schemeClr val="tx1"/>
              </a:solidFill>
              <a:effectLst/>
              <a:latin typeface="+mn-lt"/>
              <a:ea typeface="+mn-ea"/>
              <a:cs typeface="+mn-cs"/>
            </a:rPr>
            <a:t>の</a:t>
          </a:r>
          <a:r>
            <a:rPr lang="ja-JP" altLang="ja-JP" sz="1000" b="0" i="0" baseline="0">
              <a:solidFill>
                <a:schemeClr val="tx1"/>
              </a:solidFill>
              <a:effectLst/>
              <a:latin typeface="+mn-lt"/>
              <a:ea typeface="+mn-ea"/>
              <a:cs typeface="+mn-cs"/>
            </a:rPr>
            <a:t>減少が見込まれるが、</a:t>
          </a:r>
          <a:r>
            <a:rPr lang="ja-JP" altLang="en-US" sz="1000" b="0" i="0" baseline="0">
              <a:solidFill>
                <a:schemeClr val="tx1"/>
              </a:solidFill>
              <a:effectLst/>
              <a:latin typeface="+mn-lt"/>
              <a:ea typeface="+mn-ea"/>
              <a:cs typeface="+mn-cs"/>
            </a:rPr>
            <a:t>新</a:t>
          </a:r>
          <a:r>
            <a:rPr lang="ja-JP" altLang="ja-JP" sz="1000" b="0" i="0" baseline="0">
              <a:solidFill>
                <a:schemeClr val="tx1"/>
              </a:solidFill>
              <a:effectLst/>
              <a:latin typeface="+mn-lt"/>
              <a:ea typeface="+mn-ea"/>
              <a:cs typeface="+mn-cs"/>
            </a:rPr>
            <a:t>庁舎建設</a:t>
          </a:r>
          <a:r>
            <a:rPr lang="ja-JP" altLang="en-US" sz="1000" b="0" i="0" baseline="0">
              <a:solidFill>
                <a:schemeClr val="tx1"/>
              </a:solidFill>
              <a:effectLst/>
              <a:latin typeface="+mn-lt"/>
              <a:ea typeface="+mn-ea"/>
              <a:cs typeface="+mn-cs"/>
            </a:rPr>
            <a:t>事業</a:t>
          </a:r>
          <a:r>
            <a:rPr lang="ja-JP" altLang="ja-JP" sz="1000" b="0" i="0" baseline="0">
              <a:solidFill>
                <a:schemeClr val="tx1"/>
              </a:solidFill>
              <a:effectLst/>
              <a:latin typeface="+mn-lt"/>
              <a:ea typeface="+mn-ea"/>
              <a:cs typeface="+mn-cs"/>
            </a:rPr>
            <a:t>や</a:t>
          </a:r>
          <a:r>
            <a:rPr lang="ja-JP" altLang="en-US" sz="1000" b="0" i="0" baseline="0">
              <a:solidFill>
                <a:schemeClr val="tx1"/>
              </a:solidFill>
              <a:effectLst/>
              <a:latin typeface="+mn-lt"/>
              <a:ea typeface="+mn-ea"/>
              <a:cs typeface="+mn-cs"/>
            </a:rPr>
            <a:t>主要</a:t>
          </a:r>
          <a:r>
            <a:rPr lang="ja-JP" altLang="ja-JP" sz="1000" b="0" i="0" baseline="0">
              <a:solidFill>
                <a:schemeClr val="tx1"/>
              </a:solidFill>
              <a:effectLst/>
              <a:latin typeface="+mn-lt"/>
              <a:ea typeface="+mn-ea"/>
              <a:cs typeface="+mn-cs"/>
            </a:rPr>
            <a:t>駅周辺整備事業などの</a:t>
          </a:r>
          <a:r>
            <a:rPr lang="ja-JP" altLang="en-US" sz="1000" b="0" i="0" baseline="0">
              <a:solidFill>
                <a:schemeClr val="tx1"/>
              </a:solidFill>
              <a:effectLst/>
              <a:latin typeface="+mn-lt"/>
              <a:ea typeface="+mn-ea"/>
              <a:cs typeface="+mn-cs"/>
            </a:rPr>
            <a:t>大規模</a:t>
          </a:r>
          <a:r>
            <a:rPr lang="ja-JP" altLang="ja-JP" sz="1000" b="0" i="0" baseline="0">
              <a:solidFill>
                <a:schemeClr val="tx1"/>
              </a:solidFill>
              <a:effectLst/>
              <a:latin typeface="+mn-lt"/>
              <a:ea typeface="+mn-ea"/>
              <a:cs typeface="+mn-cs"/>
            </a:rPr>
            <a:t>事業を控えているため、起債</a:t>
          </a:r>
          <a:r>
            <a:rPr lang="ja-JP" altLang="en-US" sz="1000" b="0" i="0" baseline="0">
              <a:solidFill>
                <a:schemeClr val="tx1"/>
              </a:solidFill>
              <a:effectLst/>
              <a:latin typeface="+mn-lt"/>
              <a:ea typeface="+mn-ea"/>
              <a:cs typeface="+mn-cs"/>
            </a:rPr>
            <a:t>発行</a:t>
          </a:r>
          <a:r>
            <a:rPr lang="ja-JP" altLang="ja-JP" sz="1000" b="0" i="0" baseline="0">
              <a:solidFill>
                <a:schemeClr val="tx1"/>
              </a:solidFill>
              <a:effectLst/>
              <a:latin typeface="+mn-lt"/>
              <a:ea typeface="+mn-ea"/>
              <a:cs typeface="+mn-cs"/>
            </a:rPr>
            <a:t>が</a:t>
          </a:r>
          <a:r>
            <a:rPr lang="ja-JP" altLang="en-US" sz="1000" b="0" i="0" baseline="0">
              <a:solidFill>
                <a:schemeClr val="tx1"/>
              </a:solidFill>
              <a:effectLst/>
              <a:latin typeface="+mn-lt"/>
              <a:ea typeface="+mn-ea"/>
              <a:cs typeface="+mn-cs"/>
            </a:rPr>
            <a:t>増額</a:t>
          </a:r>
          <a:r>
            <a:rPr lang="ja-JP" altLang="ja-JP" sz="1000" b="0" i="0" baseline="0">
              <a:solidFill>
                <a:schemeClr val="tx1"/>
              </a:solidFill>
              <a:effectLst/>
              <a:latin typeface="+mn-lt"/>
              <a:ea typeface="+mn-ea"/>
              <a:cs typeface="+mn-cs"/>
            </a:rPr>
            <a:t>することが予想される。</a:t>
          </a:r>
          <a:r>
            <a:rPr lang="ja-JP" altLang="en-US" sz="1000" b="0" i="0" baseline="0">
              <a:solidFill>
                <a:schemeClr val="tx1"/>
              </a:solidFill>
              <a:effectLst/>
              <a:latin typeface="+mn-lt"/>
              <a:ea typeface="+mn-ea"/>
              <a:cs typeface="+mn-cs"/>
            </a:rPr>
            <a:t>人口減少に伴い、基準財政需要額算入見込額も減少が見込まれることからも引き続き事業精査を行い、</a:t>
          </a:r>
          <a:r>
            <a:rPr lang="ja-JP" altLang="ja-JP" sz="1000" b="0" i="0" baseline="0">
              <a:solidFill>
                <a:schemeClr val="tx1"/>
              </a:solidFill>
              <a:effectLst/>
              <a:latin typeface="+mn-lt"/>
              <a:ea typeface="+mn-ea"/>
              <a:cs typeface="+mn-cs"/>
            </a:rPr>
            <a:t>将来負担軽減</a:t>
          </a:r>
          <a:r>
            <a:rPr lang="ja-JP" altLang="en-US" sz="1000" b="0" i="0" baseline="0">
              <a:solidFill>
                <a:schemeClr val="tx1"/>
              </a:solidFill>
              <a:effectLst/>
              <a:latin typeface="+mn-lt"/>
              <a:ea typeface="+mn-ea"/>
              <a:cs typeface="+mn-cs"/>
            </a:rPr>
            <a:t>に取り組む必要がある。</a:t>
          </a:r>
          <a:endParaRPr lang="en-US" altLang="ja-JP" sz="1000" b="0" i="0" baseline="0">
            <a:solidFill>
              <a:schemeClr val="tx1"/>
            </a:solidFill>
            <a:effectLst/>
            <a:latin typeface="+mn-lt"/>
            <a:ea typeface="+mn-ea"/>
            <a:cs typeface="+mn-cs"/>
          </a:endParaRPr>
        </a:p>
        <a:p>
          <a:pPr rtl="0"/>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山梨県大月市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では、予算編成における財源不足分を昨年度より多く取り崩したため、残高が減少となった。一方でふるさと納税が昨年度に引き続き、好調であったことや事業執行精査等の結果、その他特定目的基金で約４億９千万円の積み立てをすることができた。特に、ふるさと応援基金では基金を活用した定住促進事業や道路整備事業に充当したことで約４億１千８百万円を取り崩したが、取り崩し分を超える積み立てを行うことができたので、結果として２億２千７百万円の増となった。公共施設整備基金では、約９千５百万円の取り崩しに対して、３億２千８百万円を積み立てることができたので、昨年度末残高より２億３千３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基金全体としては、積み立て約１０億９百万円に対して取り崩し額が約８億７千８百万円となったため、約２億１千７百万円の増となった。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・「公共施設整備基金」については、公共施設の老朽化対策で長寿命化や建替え等の事業が予定されているため、積み立てていくことを予定している。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・「ふるさと大月応援基金」については、重要な財源となっているため、寄付額が増加するような返礼品の開発や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を行い、さらなる増加を目指して努力していく。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・決算見込み等の状況を加味しながら積み立てを行っていく。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・公共施設整備基金　　　　　：　大月市新総合計画に定める公共施設整備のために使用する。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・ふるさと大月応援基金　　　：　寄附金を財源として多様な人々による魅力あるまちづくりに資する目的の基金であり、使途は寄附者が指定する。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・地域振興基金　　　　　　　：　創意工夫ある魅力的なまちづくりを推進するために使用する。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・短期大学教育施設整備基金　：　大月短期大学の教育施設整備及び財政の健全な運営に資するために使用する。　　　　　　　　　　　　　　</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・退職手当支給準備基金　　　：　大月市職員恵縦支給条例に基づいて支給する職員の退職手当の資金のために使用する。</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・公共施設整備基金　　　　　：　約９千５百万円の取り崩しに対して、３億２千８百万円を積み立てることができたので、昨年度末残高より</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２億３千３百万円の増となった。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・ふるさと大月応援基金　　　：　ふるさと応援基金では基金を活用した定住促進事業や道路整備事業に充当したことで約４億１千８百万円を</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取り崩したが、取り崩し分を超える積み立てを行うことができたので、結果として２億２千７百万円の増となった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・公共施設整備基金　　　　　　　：　財産収入などを毎年度計画的に積み立てる予定</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・ふるさと大月応援基金　　　　　：　返礼品等を充実させ、寄附金のを増額を目指し、魅力あるまちづくりの財源に充当していく予定。</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・地域振興基金　　　　　　　　　：　基金の目的に沿った計画的な運用を行っていく。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・短期大学教育施設整備基金　　　：　基金の目的に沿った計画的な運用を行っていく。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・退職手当支給準備基金　　　　　：　基金の目的に沿った計画的な運用を行っていく。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・物価高騰等の諸経費の増加及び景気の動向による関係諸税等の変動、ふるさと納税額の影響によるもの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・事業精査等を行い、できる限り取り崩しを行わず、経常的な積み立てが行えるような財政運営を実施していく。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・突発的な自然災害等の有事への備えのため、過去の実績や近年の動向を踏まえ、標準財政規模の２０％を積み立てることを目標としていく。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・三セク債償還に係る積み立てによるもの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・財産収入などを毎年度計画的に積み立てる予定。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rtl="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山梨県大月市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21,742
21,410
280.25
14,626,678
13,860,651
717,627
7,865,187
13,918,203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月に改訂した公共施設等総合管理計画において、公共施設等の延べ床面積を計画期間の終期である令和</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年度までに</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や複合化、除却を進めている。有形固定資産減価償却率については、上昇傾向にはあるものの類似団体内平均値とほぼ同様の伸びである。今後も、それぞれの公共施設等に係る個別施設計画の策定を推進し、当該計画に基づいた施設の適正な維持管理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589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40186</xdr:rowOff>
    </xdr:from>
    <xdr:to>
      <xdr:col>23</xdr:col>
      <xdr:colOff>136525</xdr:colOff>
      <xdr:row>31</xdr:row>
      <xdr:rowOff>141786</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18613</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91</xdr:rowOff>
    </xdr:from>
    <xdr:to>
      <xdr:col>19</xdr:col>
      <xdr:colOff>187325</xdr:colOff>
      <xdr:row>31</xdr:row>
      <xdr:rowOff>101691</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50891</xdr:rowOff>
    </xdr:from>
    <xdr:to>
      <xdr:col>23</xdr:col>
      <xdr:colOff>85725</xdr:colOff>
      <xdr:row>31</xdr:row>
      <xdr:rowOff>90986</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6137366"/>
          <a:ext cx="7112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112939</xdr:rowOff>
    </xdr:from>
    <xdr:to>
      <xdr:col>15</xdr:col>
      <xdr:colOff>187325</xdr:colOff>
      <xdr:row>31</xdr:row>
      <xdr:rowOff>43089</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163739</xdr:rowOff>
    </xdr:from>
    <xdr:to>
      <xdr:col>19</xdr:col>
      <xdr:colOff>136525</xdr:colOff>
      <xdr:row>31</xdr:row>
      <xdr:rowOff>50891</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6078764"/>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60506</xdr:rowOff>
    </xdr:from>
    <xdr:to>
      <xdr:col>11</xdr:col>
      <xdr:colOff>187325</xdr:colOff>
      <xdr:row>30</xdr:row>
      <xdr:rowOff>162106</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111306</xdr:rowOff>
    </xdr:from>
    <xdr:to>
      <xdr:col>15</xdr:col>
      <xdr:colOff>136525</xdr:colOff>
      <xdr:row>30</xdr:row>
      <xdr:rowOff>163739</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6026331"/>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8074</xdr:rowOff>
    </xdr:from>
    <xdr:to>
      <xdr:col>7</xdr:col>
      <xdr:colOff>187325</xdr:colOff>
      <xdr:row>30</xdr:row>
      <xdr:rowOff>109674</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59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58874</xdr:rowOff>
    </xdr:from>
    <xdr:to>
      <xdr:col>11</xdr:col>
      <xdr:colOff>136525</xdr:colOff>
      <xdr:row>30</xdr:row>
      <xdr:rowOff>111306</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765300" y="5973899"/>
          <a:ext cx="762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92818</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617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34216</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61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153233</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606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100801</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年度以降、類似団体内平均値や全国平均、山梨県平均を大きく上回っている。比率の分母である経常一般財源等の数値は令和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とほぼ同水準であったが、比率の分子である将来負担額は地方債残高が順調に減少しており、充当可能な基金も安定的に積立ができていることから、やや改善傾向となっている。引き続き、類似団体内平均値に近づけるよう、取り組んで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00000000-0008-0000-0D00-000083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00000000-0008-0000-0D00-000085000000}"/>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00000000-0008-0000-0D00-000086000000}"/>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00000000-0008-0000-0D00-000087000000}"/>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00000000-0008-0000-0D00-000088000000}"/>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37" name="債務償還比率平均値テキスト">
          <a:extLst>
            <a:ext uri="{FF2B5EF4-FFF2-40B4-BE49-F238E27FC236}">
              <a16:creationId xmlns:a16="http://schemas.microsoft.com/office/drawing/2014/main" id="{00000000-0008-0000-0D00-000089000000}"/>
            </a:ext>
          </a:extLst>
        </xdr:cNvPr>
        <xdr:cNvSpPr txBox="1"/>
      </xdr:nvSpPr>
      <xdr:spPr>
        <a:xfrm>
          <a:off x="14846300" y="561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122464</xdr:rowOff>
    </xdr:from>
    <xdr:to>
      <xdr:col>76</xdr:col>
      <xdr:colOff>73025</xdr:colOff>
      <xdr:row>30</xdr:row>
      <xdr:rowOff>52614</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4744700" y="586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100891</xdr:rowOff>
    </xdr:from>
    <xdr:ext cx="469744" cy="259045"/>
    <xdr:sp macro="" textlink="">
      <xdr:nvSpPr>
        <xdr:cNvPr id="149" name="債務償還比率該当値テキスト">
          <a:extLst>
            <a:ext uri="{FF2B5EF4-FFF2-40B4-BE49-F238E27FC236}">
              <a16:creationId xmlns:a16="http://schemas.microsoft.com/office/drawing/2014/main" id="{00000000-0008-0000-0D00-000095000000}"/>
            </a:ext>
          </a:extLst>
        </xdr:cNvPr>
        <xdr:cNvSpPr txBox="1"/>
      </xdr:nvSpPr>
      <xdr:spPr>
        <a:xfrm>
          <a:off x="14846300" y="58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156237</xdr:rowOff>
    </xdr:from>
    <xdr:to>
      <xdr:col>72</xdr:col>
      <xdr:colOff>123825</xdr:colOff>
      <xdr:row>30</xdr:row>
      <xdr:rowOff>86387</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4033500" y="589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1814</xdr:rowOff>
    </xdr:from>
    <xdr:to>
      <xdr:col>76</xdr:col>
      <xdr:colOff>22225</xdr:colOff>
      <xdr:row>30</xdr:row>
      <xdr:rowOff>35587</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flipV="1">
          <a:off x="14084300" y="5916839"/>
          <a:ext cx="711200" cy="3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26543</xdr:rowOff>
    </xdr:from>
    <xdr:to>
      <xdr:col>68</xdr:col>
      <xdr:colOff>123825</xdr:colOff>
      <xdr:row>29</xdr:row>
      <xdr:rowOff>128143</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32715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77343</xdr:rowOff>
    </xdr:from>
    <xdr:to>
      <xdr:col>72</xdr:col>
      <xdr:colOff>73025</xdr:colOff>
      <xdr:row>30</xdr:row>
      <xdr:rowOff>35587</xdr:rowOff>
    </xdr:to>
    <xdr:cxnSp macro="">
      <xdr:nvCxnSpPr>
        <xdr:cNvPr id="153" name="直線コネクタ 152">
          <a:extLst>
            <a:ext uri="{FF2B5EF4-FFF2-40B4-BE49-F238E27FC236}">
              <a16:creationId xmlns:a16="http://schemas.microsoft.com/office/drawing/2014/main" id="{00000000-0008-0000-0D00-000099000000}"/>
            </a:ext>
          </a:extLst>
        </xdr:cNvPr>
        <xdr:cNvCxnSpPr/>
      </xdr:nvCxnSpPr>
      <xdr:spPr>
        <a:xfrm>
          <a:off x="13322300" y="5820918"/>
          <a:ext cx="762000" cy="12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166107</xdr:rowOff>
    </xdr:from>
    <xdr:to>
      <xdr:col>64</xdr:col>
      <xdr:colOff>123825</xdr:colOff>
      <xdr:row>30</xdr:row>
      <xdr:rowOff>96257</xdr:rowOff>
    </xdr:to>
    <xdr:sp macro="" textlink="">
      <xdr:nvSpPr>
        <xdr:cNvPr id="154" name="楕円 153">
          <a:extLst>
            <a:ext uri="{FF2B5EF4-FFF2-40B4-BE49-F238E27FC236}">
              <a16:creationId xmlns:a16="http://schemas.microsoft.com/office/drawing/2014/main" id="{00000000-0008-0000-0D00-00009A000000}"/>
            </a:ext>
          </a:extLst>
        </xdr:cNvPr>
        <xdr:cNvSpPr/>
      </xdr:nvSpPr>
      <xdr:spPr>
        <a:xfrm>
          <a:off x="12509500" y="590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77343</xdr:rowOff>
    </xdr:from>
    <xdr:to>
      <xdr:col>68</xdr:col>
      <xdr:colOff>73025</xdr:colOff>
      <xdr:row>30</xdr:row>
      <xdr:rowOff>45457</xdr:rowOff>
    </xdr:to>
    <xdr:cxnSp macro="">
      <xdr:nvCxnSpPr>
        <xdr:cNvPr id="155" name="直線コネクタ 154">
          <a:extLst>
            <a:ext uri="{FF2B5EF4-FFF2-40B4-BE49-F238E27FC236}">
              <a16:creationId xmlns:a16="http://schemas.microsoft.com/office/drawing/2014/main" id="{00000000-0008-0000-0D00-00009B000000}"/>
            </a:ext>
          </a:extLst>
        </xdr:cNvPr>
        <xdr:cNvCxnSpPr/>
      </xdr:nvCxnSpPr>
      <xdr:spPr>
        <a:xfrm flipV="1">
          <a:off x="12560300" y="5820918"/>
          <a:ext cx="762000" cy="13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159512</xdr:rowOff>
    </xdr:from>
    <xdr:to>
      <xdr:col>60</xdr:col>
      <xdr:colOff>123825</xdr:colOff>
      <xdr:row>31</xdr:row>
      <xdr:rowOff>89662</xdr:rowOff>
    </xdr:to>
    <xdr:sp macro="" textlink="">
      <xdr:nvSpPr>
        <xdr:cNvPr id="156" name="楕円 155">
          <a:extLst>
            <a:ext uri="{FF2B5EF4-FFF2-40B4-BE49-F238E27FC236}">
              <a16:creationId xmlns:a16="http://schemas.microsoft.com/office/drawing/2014/main" id="{00000000-0008-0000-0D00-00009C000000}"/>
            </a:ext>
          </a:extLst>
        </xdr:cNvPr>
        <xdr:cNvSpPr/>
      </xdr:nvSpPr>
      <xdr:spPr>
        <a:xfrm>
          <a:off x="11747500" y="60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45457</xdr:rowOff>
    </xdr:from>
    <xdr:to>
      <xdr:col>64</xdr:col>
      <xdr:colOff>73025</xdr:colOff>
      <xdr:row>31</xdr:row>
      <xdr:rowOff>38862</xdr:rowOff>
    </xdr:to>
    <xdr:cxnSp macro="">
      <xdr:nvCxnSpPr>
        <xdr:cNvPr id="157" name="直線コネクタ 156">
          <a:extLst>
            <a:ext uri="{FF2B5EF4-FFF2-40B4-BE49-F238E27FC236}">
              <a16:creationId xmlns:a16="http://schemas.microsoft.com/office/drawing/2014/main" id="{00000000-0008-0000-0D00-00009D000000}"/>
            </a:ext>
          </a:extLst>
        </xdr:cNvPr>
        <xdr:cNvCxnSpPr/>
      </xdr:nvCxnSpPr>
      <xdr:spPr>
        <a:xfrm flipV="1">
          <a:off x="11798300" y="5960482"/>
          <a:ext cx="762000" cy="16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58" name="n_1aveValue債務償還比率">
          <a:extLst>
            <a:ext uri="{FF2B5EF4-FFF2-40B4-BE49-F238E27FC236}">
              <a16:creationId xmlns:a16="http://schemas.microsoft.com/office/drawing/2014/main" id="{00000000-0008-0000-0D00-00009E000000}"/>
            </a:ext>
          </a:extLst>
        </xdr:cNvPr>
        <xdr:cNvSpPr txBox="1"/>
      </xdr:nvSpPr>
      <xdr:spPr>
        <a:xfrm>
          <a:off x="13836727" y="55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69568</xdr:rowOff>
    </xdr:from>
    <xdr:ext cx="469744" cy="259045"/>
    <xdr:sp macro="" textlink="">
      <xdr:nvSpPr>
        <xdr:cNvPr id="159" name="n_2aveValue債務償還比率">
          <a:extLst>
            <a:ext uri="{FF2B5EF4-FFF2-40B4-BE49-F238E27FC236}">
              <a16:creationId xmlns:a16="http://schemas.microsoft.com/office/drawing/2014/main" id="{00000000-0008-0000-0D00-00009F000000}"/>
            </a:ext>
          </a:extLst>
        </xdr:cNvPr>
        <xdr:cNvSpPr txBox="1"/>
      </xdr:nvSpPr>
      <xdr:spPr>
        <a:xfrm>
          <a:off x="13087427" y="547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60" name="n_3aveValue債務償還比率">
          <a:extLst>
            <a:ext uri="{FF2B5EF4-FFF2-40B4-BE49-F238E27FC236}">
              <a16:creationId xmlns:a16="http://schemas.microsoft.com/office/drawing/2014/main" id="{00000000-0008-0000-0D00-0000A0000000}"/>
            </a:ext>
          </a:extLst>
        </xdr:cNvPr>
        <xdr:cNvSpPr txBox="1"/>
      </xdr:nvSpPr>
      <xdr:spPr>
        <a:xfrm>
          <a:off x="12325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27077</xdr:rowOff>
    </xdr:from>
    <xdr:ext cx="469744" cy="259045"/>
    <xdr:sp macro="" textlink="">
      <xdr:nvSpPr>
        <xdr:cNvPr id="161" name="n_4aveValue債務償還比率">
          <a:extLst>
            <a:ext uri="{FF2B5EF4-FFF2-40B4-BE49-F238E27FC236}">
              <a16:creationId xmlns:a16="http://schemas.microsoft.com/office/drawing/2014/main" id="{00000000-0008-0000-0D00-0000A1000000}"/>
            </a:ext>
          </a:extLst>
        </xdr:cNvPr>
        <xdr:cNvSpPr txBox="1"/>
      </xdr:nvSpPr>
      <xdr:spPr>
        <a:xfrm>
          <a:off x="115634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77514</xdr:rowOff>
    </xdr:from>
    <xdr:ext cx="469744" cy="259045"/>
    <xdr:sp macro="" textlink="">
      <xdr:nvSpPr>
        <xdr:cNvPr id="162" name="n_1mainValue債務償還比率">
          <a:extLst>
            <a:ext uri="{FF2B5EF4-FFF2-40B4-BE49-F238E27FC236}">
              <a16:creationId xmlns:a16="http://schemas.microsoft.com/office/drawing/2014/main" id="{00000000-0008-0000-0D00-0000A2000000}"/>
            </a:ext>
          </a:extLst>
        </xdr:cNvPr>
        <xdr:cNvSpPr txBox="1"/>
      </xdr:nvSpPr>
      <xdr:spPr>
        <a:xfrm>
          <a:off x="13836727" y="599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119270</xdr:rowOff>
    </xdr:from>
    <xdr:ext cx="469744" cy="259045"/>
    <xdr:sp macro="" textlink="">
      <xdr:nvSpPr>
        <xdr:cNvPr id="163" name="n_2mainValue債務償還比率">
          <a:extLst>
            <a:ext uri="{FF2B5EF4-FFF2-40B4-BE49-F238E27FC236}">
              <a16:creationId xmlns:a16="http://schemas.microsoft.com/office/drawing/2014/main" id="{00000000-0008-0000-0D00-0000A3000000}"/>
            </a:ext>
          </a:extLst>
        </xdr:cNvPr>
        <xdr:cNvSpPr txBox="1"/>
      </xdr:nvSpPr>
      <xdr:spPr>
        <a:xfrm>
          <a:off x="13087427" y="586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87384</xdr:rowOff>
    </xdr:from>
    <xdr:ext cx="469744" cy="259045"/>
    <xdr:sp macro="" textlink="">
      <xdr:nvSpPr>
        <xdr:cNvPr id="164" name="n_3mainValue債務償還比率">
          <a:extLst>
            <a:ext uri="{FF2B5EF4-FFF2-40B4-BE49-F238E27FC236}">
              <a16:creationId xmlns:a16="http://schemas.microsoft.com/office/drawing/2014/main" id="{00000000-0008-0000-0D00-0000A4000000}"/>
            </a:ext>
          </a:extLst>
        </xdr:cNvPr>
        <xdr:cNvSpPr txBox="1"/>
      </xdr:nvSpPr>
      <xdr:spPr>
        <a:xfrm>
          <a:off x="12325427" y="600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80789</xdr:rowOff>
    </xdr:from>
    <xdr:ext cx="469744" cy="259045"/>
    <xdr:sp macro="" textlink="">
      <xdr:nvSpPr>
        <xdr:cNvPr id="165" name="n_4mainValue債務償還比率">
          <a:extLst>
            <a:ext uri="{FF2B5EF4-FFF2-40B4-BE49-F238E27FC236}">
              <a16:creationId xmlns:a16="http://schemas.microsoft.com/office/drawing/2014/main" id="{00000000-0008-0000-0D00-0000A5000000}"/>
            </a:ext>
          </a:extLst>
        </xdr:cNvPr>
        <xdr:cNvSpPr txBox="1"/>
      </xdr:nvSpPr>
      <xdr:spPr>
        <a:xfrm>
          <a:off x="11563427" y="61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山梨県大月市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21,742
21,410
280.25
14,626,678
13,860,651
717,627
7,865,187
13,918,203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62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128270</xdr:rowOff>
    </xdr:from>
    <xdr:to>
      <xdr:col>24</xdr:col>
      <xdr:colOff>114300</xdr:colOff>
      <xdr:row>39</xdr:row>
      <xdr:rowOff>58420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106697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92075</xdr:rowOff>
    </xdr:from>
    <xdr:to>
      <xdr:col>20</xdr:col>
      <xdr:colOff>38100</xdr:colOff>
      <xdr:row>39</xdr:row>
      <xdr:rowOff>22225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142875</xdr:rowOff>
    </xdr:from>
    <xdr:to>
      <xdr:col>24</xdr:col>
      <xdr:colOff>63500</xdr:colOff>
      <xdr:row>39</xdr:row>
      <xdr:rowOff>7620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6579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59690</xdr:rowOff>
    </xdr:from>
    <xdr:to>
      <xdr:col>15</xdr:col>
      <xdr:colOff>101600</xdr:colOff>
      <xdr:row>38</xdr:row>
      <xdr:rowOff>161290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38</xdr:row>
      <xdr:rowOff>142875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6255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21590</xdr:rowOff>
    </xdr:from>
    <xdr:to>
      <xdr:col>10</xdr:col>
      <xdr:colOff>165100</xdr:colOff>
      <xdr:row>38</xdr:row>
      <xdr:rowOff>123190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72390</xdr:rowOff>
    </xdr:from>
    <xdr:to>
      <xdr:col>15</xdr:col>
      <xdr:colOff>50800</xdr:colOff>
      <xdr:row>38</xdr:row>
      <xdr:rowOff>110490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874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156845</xdr:rowOff>
    </xdr:from>
    <xdr:to>
      <xdr:col>6</xdr:col>
      <xdr:colOff>38100</xdr:colOff>
      <xdr:row>38</xdr:row>
      <xdr:rowOff>86995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36195</xdr:rowOff>
    </xdr:from>
    <xdr:to>
      <xdr:col>10</xdr:col>
      <xdr:colOff>114300</xdr:colOff>
      <xdr:row>38</xdr:row>
      <xdr:rowOff>72390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512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13352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114317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78122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649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28535</xdr:rowOff>
    </xdr:from>
    <xdr:to>
      <xdr:col>55</xdr:col>
      <xdr:colOff>50800</xdr:colOff>
      <xdr:row>39</xdr:row>
      <xdr:rowOff>130135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671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6962</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669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39540</xdr:rowOff>
    </xdr:from>
    <xdr:to>
      <xdr:col>50</xdr:col>
      <xdr:colOff>165100</xdr:colOff>
      <xdr:row>39</xdr:row>
      <xdr:rowOff>141140</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67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79335</xdr:rowOff>
    </xdr:from>
    <xdr:to>
      <xdr:col>55</xdr:col>
      <xdr:colOff>0</xdr:colOff>
      <xdr:row>39</xdr:row>
      <xdr:rowOff>90340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6765885"/>
          <a:ext cx="838200" cy="1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49240</xdr:rowOff>
    </xdr:from>
    <xdr:to>
      <xdr:col>46</xdr:col>
      <xdr:colOff>38100</xdr:colOff>
      <xdr:row>39</xdr:row>
      <xdr:rowOff>150840</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673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90340</xdr:rowOff>
    </xdr:from>
    <xdr:to>
      <xdr:col>50</xdr:col>
      <xdr:colOff>114300</xdr:colOff>
      <xdr:row>39</xdr:row>
      <xdr:rowOff>100040</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6776890"/>
          <a:ext cx="8890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61355</xdr:rowOff>
    </xdr:from>
    <xdr:to>
      <xdr:col>41</xdr:col>
      <xdr:colOff>101600</xdr:colOff>
      <xdr:row>39</xdr:row>
      <xdr:rowOff>162955</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674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100040</xdr:rowOff>
    </xdr:from>
    <xdr:to>
      <xdr:col>45</xdr:col>
      <xdr:colOff>177800</xdr:colOff>
      <xdr:row>39</xdr:row>
      <xdr:rowOff>112155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6786590"/>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73733</xdr:rowOff>
    </xdr:from>
    <xdr:to>
      <xdr:col>36</xdr:col>
      <xdr:colOff>165100</xdr:colOff>
      <xdr:row>40</xdr:row>
      <xdr:rowOff>3883</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676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112155</xdr:rowOff>
    </xdr:from>
    <xdr:to>
      <xdr:col>41</xdr:col>
      <xdr:colOff>50800</xdr:colOff>
      <xdr:row>39</xdr:row>
      <xdr:rowOff>124533</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6798705"/>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132267</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59411" y="68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141967</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483111" y="682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154082</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594111" y="684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166460</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05111" y="685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E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E00-0000B0000000}"/>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E00-0000B2000000}"/>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E00-0000B4000000}"/>
            </a:ext>
          </a:extLst>
        </xdr:cNvPr>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45847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117401</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E00-0000C0000000}"/>
            </a:ext>
          </a:extLst>
        </xdr:cNvPr>
        <xdr:cNvSpPr txBox="1"/>
      </xdr:nvSpPr>
      <xdr:spPr>
        <a:xfrm>
          <a:off x="4673600" y="1023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74930</xdr:rowOff>
    </xdr:from>
    <xdr:to>
      <xdr:col>20</xdr:col>
      <xdr:colOff>38100</xdr:colOff>
      <xdr:row>61</xdr:row>
      <xdr:rowOff>5080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3746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125730</xdr:rowOff>
    </xdr:from>
    <xdr:to>
      <xdr:col>24</xdr:col>
      <xdr:colOff>63500</xdr:colOff>
      <xdr:row>60</xdr:row>
      <xdr:rowOff>145324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3797300" y="1041273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47172</xdr:rowOff>
    </xdr:from>
    <xdr:to>
      <xdr:col>15</xdr:col>
      <xdr:colOff>101600</xdr:colOff>
      <xdr:row>60</xdr:row>
      <xdr:rowOff>148772</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2857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97972</xdr:rowOff>
    </xdr:from>
    <xdr:to>
      <xdr:col>19</xdr:col>
      <xdr:colOff>177800</xdr:colOff>
      <xdr:row>60</xdr:row>
      <xdr:rowOff>125730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908300" y="103849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21046</xdr:rowOff>
    </xdr:from>
    <xdr:to>
      <xdr:col>10</xdr:col>
      <xdr:colOff>165100</xdr:colOff>
      <xdr:row>60</xdr:row>
      <xdr:rowOff>122646</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968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71846</xdr:rowOff>
    </xdr:from>
    <xdr:to>
      <xdr:col>15</xdr:col>
      <xdr:colOff>50800</xdr:colOff>
      <xdr:row>60</xdr:row>
      <xdr:rowOff>97972</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2019300" y="1035884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166370</xdr:rowOff>
    </xdr:from>
    <xdr:to>
      <xdr:col>6</xdr:col>
      <xdr:colOff>38100</xdr:colOff>
      <xdr:row>60</xdr:row>
      <xdr:rowOff>96520</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1079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45720</xdr:rowOff>
    </xdr:from>
    <xdr:to>
      <xdr:col>10</xdr:col>
      <xdr:colOff>114300</xdr:colOff>
      <xdr:row>60</xdr:row>
      <xdr:rowOff>71846</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130300" y="103327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21607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35820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165299</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2705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139173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1816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113047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927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00000000-0008-0000-0E00-0000E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00000000-0008-0000-0E00-0000EB000000}"/>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00000000-0008-0000-0E00-0000ED000000}"/>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00000000-0008-0000-0E00-0000EF000000}"/>
            </a:ext>
          </a:extLst>
        </xdr:cNvPr>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00000000-0008-0000-0E00-0000F3000000}"/>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00000000-0008-0000-0E00-0000F4000000}"/>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11351</xdr:rowOff>
    </xdr:from>
    <xdr:to>
      <xdr:col>55</xdr:col>
      <xdr:colOff>50800</xdr:colOff>
      <xdr:row>55</xdr:row>
      <xdr:rowOff>112951</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10426700" y="944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135828</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00000000-0008-0000-0E00-0000FB000000}"/>
            </a:ext>
          </a:extLst>
        </xdr:cNvPr>
        <xdr:cNvSpPr txBox="1"/>
      </xdr:nvSpPr>
      <xdr:spPr>
        <a:xfrm>
          <a:off x="10515600" y="939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56591</xdr:rowOff>
    </xdr:from>
    <xdr:to>
      <xdr:col>50</xdr:col>
      <xdr:colOff>165100</xdr:colOff>
      <xdr:row>55</xdr:row>
      <xdr:rowOff>158191</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9588500" y="948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62151</xdr:rowOff>
    </xdr:from>
    <xdr:to>
      <xdr:col>55</xdr:col>
      <xdr:colOff>0</xdr:colOff>
      <xdr:row>55</xdr:row>
      <xdr:rowOff>107391</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9639300" y="9491901"/>
          <a:ext cx="838200" cy="4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86009</xdr:rowOff>
    </xdr:from>
    <xdr:to>
      <xdr:col>46</xdr:col>
      <xdr:colOff>38100</xdr:colOff>
      <xdr:row>56</xdr:row>
      <xdr:rowOff>16159</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8699500" y="951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107391</xdr:rowOff>
    </xdr:from>
    <xdr:to>
      <xdr:col>50</xdr:col>
      <xdr:colOff>114300</xdr:colOff>
      <xdr:row>55</xdr:row>
      <xdr:rowOff>136809</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8750300" y="9537141"/>
          <a:ext cx="889000" cy="2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122735</xdr:rowOff>
    </xdr:from>
    <xdr:to>
      <xdr:col>41</xdr:col>
      <xdr:colOff>101600</xdr:colOff>
      <xdr:row>56</xdr:row>
      <xdr:rowOff>52885</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7810500" y="955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136809</xdr:rowOff>
    </xdr:from>
    <xdr:to>
      <xdr:col>45</xdr:col>
      <xdr:colOff>177800</xdr:colOff>
      <xdr:row>56</xdr:row>
      <xdr:rowOff>2085</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7861300" y="9566559"/>
          <a:ext cx="889000" cy="3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159345</xdr:rowOff>
    </xdr:from>
    <xdr:to>
      <xdr:col>36</xdr:col>
      <xdr:colOff>165100</xdr:colOff>
      <xdr:row>56</xdr:row>
      <xdr:rowOff>89495</xdr:rowOff>
    </xdr:to>
    <xdr:sp macro="" textlink="">
      <xdr:nvSpPr>
        <xdr:cNvPr id="258" name="楕円 257">
          <a:extLst>
            <a:ext uri="{FF2B5EF4-FFF2-40B4-BE49-F238E27FC236}">
              <a16:creationId xmlns:a16="http://schemas.microsoft.com/office/drawing/2014/main" id="{00000000-0008-0000-0E00-000002010000}"/>
            </a:ext>
          </a:extLst>
        </xdr:cNvPr>
        <xdr:cNvSpPr/>
      </xdr:nvSpPr>
      <xdr:spPr>
        <a:xfrm>
          <a:off x="6921500" y="958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2085</xdr:rowOff>
    </xdr:from>
    <xdr:to>
      <xdr:col>41</xdr:col>
      <xdr:colOff>50800</xdr:colOff>
      <xdr:row>56</xdr:row>
      <xdr:rowOff>38695</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flipV="1">
          <a:off x="6972300" y="9603285"/>
          <a:ext cx="889000" cy="3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66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75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3268</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9327095" y="926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32686</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8450795" y="929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54</xdr:row>
      <xdr:rowOff>69412</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00000000-0008-0000-0E00-00000A010000}"/>
            </a:ext>
          </a:extLst>
        </xdr:cNvPr>
        <xdr:cNvSpPr txBox="1"/>
      </xdr:nvSpPr>
      <xdr:spPr>
        <a:xfrm>
          <a:off x="7561795" y="932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54</xdr:row>
      <xdr:rowOff>106022</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00000000-0008-0000-0E00-00000B010000}"/>
            </a:ext>
          </a:extLst>
        </xdr:cNvPr>
        <xdr:cNvSpPr txBox="1"/>
      </xdr:nvSpPr>
      <xdr:spPr>
        <a:xfrm>
          <a:off x="6672795" y="936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0000000-0008-0000-0E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00000000-0008-0000-0E00-000025010000}"/>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0000000-0008-0000-0E00-000027010000}"/>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0000000-0008-0000-0E00-000029010000}"/>
            </a:ext>
          </a:extLst>
        </xdr:cNvPr>
        <xdr:cNvSpPr txBox="1"/>
      </xdr:nvSpPr>
      <xdr:spPr>
        <a:xfrm>
          <a:off x="46736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12064</xdr:rowOff>
    </xdr:from>
    <xdr:to>
      <xdr:col>24</xdr:col>
      <xdr:colOff>114300</xdr:colOff>
      <xdr:row>84</xdr:row>
      <xdr:rowOff>113664</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45847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161941</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0000000-0008-0000-0E00-000035010000}"/>
            </a:ext>
          </a:extLst>
        </xdr:cNvPr>
        <xdr:cNvSpPr txBox="1"/>
      </xdr:nvSpPr>
      <xdr:spPr>
        <a:xfrm>
          <a:off x="4673600"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160655</xdr:rowOff>
    </xdr:from>
    <xdr:to>
      <xdr:col>20</xdr:col>
      <xdr:colOff>38100</xdr:colOff>
      <xdr:row>85</xdr:row>
      <xdr:rowOff>90805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37465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62864</xdr:rowOff>
    </xdr:from>
    <xdr:to>
      <xdr:col>24</xdr:col>
      <xdr:colOff>63500</xdr:colOff>
      <xdr:row>85</xdr:row>
      <xdr:rowOff>40005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3797300" y="14464664"/>
          <a:ext cx="8382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128270</xdr:rowOff>
    </xdr:from>
    <xdr:to>
      <xdr:col>15</xdr:col>
      <xdr:colOff>101600</xdr:colOff>
      <xdr:row>85</xdr:row>
      <xdr:rowOff>58420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2857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7620</xdr:rowOff>
    </xdr:from>
    <xdr:to>
      <xdr:col>19</xdr:col>
      <xdr:colOff>177800</xdr:colOff>
      <xdr:row>85</xdr:row>
      <xdr:rowOff>40005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908300" y="145808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101600</xdr:rowOff>
    </xdr:from>
    <xdr:to>
      <xdr:col>10</xdr:col>
      <xdr:colOff>165100</xdr:colOff>
      <xdr:row>85</xdr:row>
      <xdr:rowOff>31750</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96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152400</xdr:rowOff>
    </xdr:from>
    <xdr:to>
      <xdr:col>15</xdr:col>
      <xdr:colOff>50800</xdr:colOff>
      <xdr:row>85</xdr:row>
      <xdr:rowOff>7620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2019300" y="145542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67311</xdr:rowOff>
    </xdr:from>
    <xdr:to>
      <xdr:col>6</xdr:col>
      <xdr:colOff>38100</xdr:colOff>
      <xdr:row>84</xdr:row>
      <xdr:rowOff>168911</xdr:rowOff>
    </xdr:to>
    <xdr:sp macro="" textlink="">
      <xdr:nvSpPr>
        <xdr:cNvPr id="316" name="楕円 315">
          <a:extLst>
            <a:ext uri="{FF2B5EF4-FFF2-40B4-BE49-F238E27FC236}">
              <a16:creationId xmlns:a16="http://schemas.microsoft.com/office/drawing/2014/main" id="{00000000-0008-0000-0E00-00003C010000}"/>
            </a:ext>
          </a:extLst>
        </xdr:cNvPr>
        <xdr:cNvSpPr/>
      </xdr:nvSpPr>
      <xdr:spPr>
        <a:xfrm>
          <a:off x="1079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118111</xdr:rowOff>
    </xdr:from>
    <xdr:to>
      <xdr:col>10</xdr:col>
      <xdr:colOff>114300</xdr:colOff>
      <xdr:row>84</xdr:row>
      <xdr:rowOff>152400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130300" y="145199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81932</xdr:rowOff>
    </xdr:from>
    <xdr:ext cx="405111" cy="259045"/>
    <xdr:sp macro="" textlink="">
      <xdr:nvSpPr>
        <xdr:cNvPr id="322" name="n_1mainValue【公営住宅】&#10;有形固定資産減価償却率">
          <a:extLst>
            <a:ext uri="{FF2B5EF4-FFF2-40B4-BE49-F238E27FC236}">
              <a16:creationId xmlns:a16="http://schemas.microsoft.com/office/drawing/2014/main" id="{00000000-0008-0000-0E00-000042010000}"/>
            </a:ext>
          </a:extLst>
        </xdr:cNvPr>
        <xdr:cNvSpPr txBox="1"/>
      </xdr:nvSpPr>
      <xdr:spPr>
        <a:xfrm>
          <a:off x="3582044"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49547</xdr:rowOff>
    </xdr:from>
    <xdr:ext cx="405111" cy="259045"/>
    <xdr:sp macro="" textlink="">
      <xdr:nvSpPr>
        <xdr:cNvPr id="323" name="n_2mainValue【公営住宅】&#10;有形固定資産減価償却率">
          <a:extLst>
            <a:ext uri="{FF2B5EF4-FFF2-40B4-BE49-F238E27FC236}">
              <a16:creationId xmlns:a16="http://schemas.microsoft.com/office/drawing/2014/main" id="{00000000-0008-0000-0E00-000043010000}"/>
            </a:ext>
          </a:extLst>
        </xdr:cNvPr>
        <xdr:cNvSpPr txBox="1"/>
      </xdr:nvSpPr>
      <xdr:spPr>
        <a:xfrm>
          <a:off x="27057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22877</xdr:rowOff>
    </xdr:from>
    <xdr:ext cx="405111" cy="259045"/>
    <xdr:sp macro="" textlink="">
      <xdr:nvSpPr>
        <xdr:cNvPr id="324" name="n_3mainValue【公営住宅】&#10;有形固定資産減価償却率">
          <a:extLst>
            <a:ext uri="{FF2B5EF4-FFF2-40B4-BE49-F238E27FC236}">
              <a16:creationId xmlns:a16="http://schemas.microsoft.com/office/drawing/2014/main" id="{00000000-0008-0000-0E00-000044010000}"/>
            </a:ext>
          </a:extLst>
        </xdr:cNvPr>
        <xdr:cNvSpPr txBox="1"/>
      </xdr:nvSpPr>
      <xdr:spPr>
        <a:xfrm>
          <a:off x="1816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160038</xdr:rowOff>
    </xdr:from>
    <xdr:ext cx="405111" cy="259045"/>
    <xdr:sp macro="" textlink="">
      <xdr:nvSpPr>
        <xdr:cNvPr id="325" name="n_4mainValue【公営住宅】&#10;有形固定資産減価償却率">
          <a:extLst>
            <a:ext uri="{FF2B5EF4-FFF2-40B4-BE49-F238E27FC236}">
              <a16:creationId xmlns:a16="http://schemas.microsoft.com/office/drawing/2014/main" id="{00000000-0008-0000-0E00-000045010000}"/>
            </a:ext>
          </a:extLst>
        </xdr:cNvPr>
        <xdr:cNvSpPr txBox="1"/>
      </xdr:nvSpPr>
      <xdr:spPr>
        <a:xfrm>
          <a:off x="9277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E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E00-00005E010000}"/>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00000000-0008-0000-0E00-000060010000}"/>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E00-000062010000}"/>
            </a:ext>
          </a:extLst>
        </xdr:cNvPr>
        <xdr:cNvSpPr txBox="1"/>
      </xdr:nvSpPr>
      <xdr:spPr>
        <a:xfrm>
          <a:off x="10515600" y="1449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69977</xdr:rowOff>
    </xdr:from>
    <xdr:to>
      <xdr:col>55</xdr:col>
      <xdr:colOff>50800</xdr:colOff>
      <xdr:row>83</xdr:row>
      <xdr:rowOff>127</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10426700" y="141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92854</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E00-00006E010000}"/>
            </a:ext>
          </a:extLst>
        </xdr:cNvPr>
        <xdr:cNvSpPr txBox="1"/>
      </xdr:nvSpPr>
      <xdr:spPr>
        <a:xfrm>
          <a:off x="10515600" y="1398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137795</xdr:rowOff>
    </xdr:from>
    <xdr:to>
      <xdr:col>50</xdr:col>
      <xdr:colOff>165100</xdr:colOff>
      <xdr:row>83</xdr:row>
      <xdr:rowOff>67945</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9588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120777</xdr:rowOff>
    </xdr:from>
    <xdr:to>
      <xdr:col>55</xdr:col>
      <xdr:colOff>0</xdr:colOff>
      <xdr:row>83</xdr:row>
      <xdr:rowOff>17145</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9639300" y="14179677"/>
          <a:ext cx="8382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149225</xdr:rowOff>
    </xdr:from>
    <xdr:to>
      <xdr:col>46</xdr:col>
      <xdr:colOff>38100</xdr:colOff>
      <xdr:row>83</xdr:row>
      <xdr:rowOff>79375</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8699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17145</xdr:rowOff>
    </xdr:from>
    <xdr:to>
      <xdr:col>50</xdr:col>
      <xdr:colOff>114300</xdr:colOff>
      <xdr:row>83</xdr:row>
      <xdr:rowOff>28575</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8750300" y="142474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150368</xdr:rowOff>
    </xdr:from>
    <xdr:to>
      <xdr:col>41</xdr:col>
      <xdr:colOff>101600</xdr:colOff>
      <xdr:row>83</xdr:row>
      <xdr:rowOff>80518</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7810500" y="1420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28575</xdr:rowOff>
    </xdr:from>
    <xdr:to>
      <xdr:col>45</xdr:col>
      <xdr:colOff>177800</xdr:colOff>
      <xdr:row>83</xdr:row>
      <xdr:rowOff>29718</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7861300" y="1425892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164464</xdr:rowOff>
    </xdr:from>
    <xdr:to>
      <xdr:col>36</xdr:col>
      <xdr:colOff>165100</xdr:colOff>
      <xdr:row>83</xdr:row>
      <xdr:rowOff>94614</xdr:rowOff>
    </xdr:to>
    <xdr:sp macro="" textlink="">
      <xdr:nvSpPr>
        <xdr:cNvPr id="373" name="楕円 372">
          <a:extLst>
            <a:ext uri="{FF2B5EF4-FFF2-40B4-BE49-F238E27FC236}">
              <a16:creationId xmlns:a16="http://schemas.microsoft.com/office/drawing/2014/main" id="{00000000-0008-0000-0E00-000075010000}"/>
            </a:ext>
          </a:extLst>
        </xdr:cNvPr>
        <xdr:cNvSpPr/>
      </xdr:nvSpPr>
      <xdr:spPr>
        <a:xfrm>
          <a:off x="6921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29718</xdr:rowOff>
    </xdr:from>
    <xdr:to>
      <xdr:col>41</xdr:col>
      <xdr:colOff>50800</xdr:colOff>
      <xdr:row>83</xdr:row>
      <xdr:rowOff>43814</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flipV="1">
          <a:off x="6972300" y="14260068"/>
          <a:ext cx="889000" cy="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a:extLst>
            <a:ext uri="{FF2B5EF4-FFF2-40B4-BE49-F238E27FC236}">
              <a16:creationId xmlns:a16="http://schemas.microsoft.com/office/drawing/2014/main" id="{00000000-0008-0000-0E00-000077010000}"/>
            </a:ext>
          </a:extLst>
        </xdr:cNvPr>
        <xdr:cNvSpPr txBox="1"/>
      </xdr:nvSpPr>
      <xdr:spPr>
        <a:xfrm>
          <a:off x="9391727"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a:extLst>
            <a:ext uri="{FF2B5EF4-FFF2-40B4-BE49-F238E27FC236}">
              <a16:creationId xmlns:a16="http://schemas.microsoft.com/office/drawing/2014/main" id="{00000000-0008-0000-0E00-000078010000}"/>
            </a:ext>
          </a:extLst>
        </xdr:cNvPr>
        <xdr:cNvSpPr txBox="1"/>
      </xdr:nvSpPr>
      <xdr:spPr>
        <a:xfrm>
          <a:off x="8515427" y="145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a:extLst>
            <a:ext uri="{FF2B5EF4-FFF2-40B4-BE49-F238E27FC236}">
              <a16:creationId xmlns:a16="http://schemas.microsoft.com/office/drawing/2014/main" id="{00000000-0008-0000-0E00-000079010000}"/>
            </a:ext>
          </a:extLst>
        </xdr:cNvPr>
        <xdr:cNvSpPr txBox="1"/>
      </xdr:nvSpPr>
      <xdr:spPr>
        <a:xfrm>
          <a:off x="7626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78" name="n_4aveValue【公営住宅】&#10;一人当たり面積">
          <a:extLst>
            <a:ext uri="{FF2B5EF4-FFF2-40B4-BE49-F238E27FC236}">
              <a16:creationId xmlns:a16="http://schemas.microsoft.com/office/drawing/2014/main" id="{00000000-0008-0000-0E00-00007A010000}"/>
            </a:ext>
          </a:extLst>
        </xdr:cNvPr>
        <xdr:cNvSpPr txBox="1"/>
      </xdr:nvSpPr>
      <xdr:spPr>
        <a:xfrm>
          <a:off x="6737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84472</xdr:rowOff>
    </xdr:from>
    <xdr:ext cx="469744" cy="259045"/>
    <xdr:sp macro="" textlink="">
      <xdr:nvSpPr>
        <xdr:cNvPr id="379" name="n_1mainValue【公営住宅】&#10;一人当たり面積">
          <a:extLst>
            <a:ext uri="{FF2B5EF4-FFF2-40B4-BE49-F238E27FC236}">
              <a16:creationId xmlns:a16="http://schemas.microsoft.com/office/drawing/2014/main" id="{00000000-0008-0000-0E00-00007B010000}"/>
            </a:ext>
          </a:extLst>
        </xdr:cNvPr>
        <xdr:cNvSpPr txBox="1"/>
      </xdr:nvSpPr>
      <xdr:spPr>
        <a:xfrm>
          <a:off x="9391727" y="1397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95902</xdr:rowOff>
    </xdr:from>
    <xdr:ext cx="469744" cy="259045"/>
    <xdr:sp macro="" textlink="">
      <xdr:nvSpPr>
        <xdr:cNvPr id="380" name="n_2mainValue【公営住宅】&#10;一人当たり面積">
          <a:extLst>
            <a:ext uri="{FF2B5EF4-FFF2-40B4-BE49-F238E27FC236}">
              <a16:creationId xmlns:a16="http://schemas.microsoft.com/office/drawing/2014/main" id="{00000000-0008-0000-0E00-00007C010000}"/>
            </a:ext>
          </a:extLst>
        </xdr:cNvPr>
        <xdr:cNvSpPr txBox="1"/>
      </xdr:nvSpPr>
      <xdr:spPr>
        <a:xfrm>
          <a:off x="8515427" y="1398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97045</xdr:rowOff>
    </xdr:from>
    <xdr:ext cx="469744" cy="259045"/>
    <xdr:sp macro="" textlink="">
      <xdr:nvSpPr>
        <xdr:cNvPr id="381" name="n_3mainValue【公営住宅】&#10;一人当たり面積">
          <a:extLst>
            <a:ext uri="{FF2B5EF4-FFF2-40B4-BE49-F238E27FC236}">
              <a16:creationId xmlns:a16="http://schemas.microsoft.com/office/drawing/2014/main" id="{00000000-0008-0000-0E00-00007D010000}"/>
            </a:ext>
          </a:extLst>
        </xdr:cNvPr>
        <xdr:cNvSpPr txBox="1"/>
      </xdr:nvSpPr>
      <xdr:spPr>
        <a:xfrm>
          <a:off x="7626427" y="139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111141</xdr:rowOff>
    </xdr:from>
    <xdr:ext cx="469744" cy="259045"/>
    <xdr:sp macro="" textlink="">
      <xdr:nvSpPr>
        <xdr:cNvPr id="382" name="n_4mainValue【公営住宅】&#10;一人当たり面積">
          <a:extLst>
            <a:ext uri="{FF2B5EF4-FFF2-40B4-BE49-F238E27FC236}">
              <a16:creationId xmlns:a16="http://schemas.microsoft.com/office/drawing/2014/main" id="{00000000-0008-0000-0E00-00007E010000}"/>
            </a:ext>
          </a:extLst>
        </xdr:cNvPr>
        <xdr:cNvSpPr txBox="1"/>
      </xdr:nvSpPr>
      <xdr:spPr>
        <a:xfrm>
          <a:off x="6737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00000000-0008-0000-0E00-0000A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00000000-0008-0000-0E00-0000A8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00000000-0008-0000-0E00-0000AA010000}"/>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00000000-0008-0000-0E00-0000AC010000}"/>
            </a:ext>
          </a:extLst>
        </xdr:cNvPr>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00000000-0008-0000-0E00-0000B0010000}"/>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00000000-0008-0000-0E00-0000B1010000}"/>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133985</xdr:rowOff>
    </xdr:from>
    <xdr:to>
      <xdr:col>85</xdr:col>
      <xdr:colOff>177800</xdr:colOff>
      <xdr:row>42</xdr:row>
      <xdr:rowOff>64135</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6268700" y="71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48912</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00000000-0008-0000-0E00-0000B8010000}"/>
            </a:ext>
          </a:extLst>
        </xdr:cNvPr>
        <xdr:cNvSpPr txBox="1"/>
      </xdr:nvSpPr>
      <xdr:spPr>
        <a:xfrm>
          <a:off x="16357600" y="7078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116840</xdr:rowOff>
    </xdr:from>
    <xdr:to>
      <xdr:col>81</xdr:col>
      <xdr:colOff>101600</xdr:colOff>
      <xdr:row>42</xdr:row>
      <xdr:rowOff>46990</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5430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167640</xdr:rowOff>
    </xdr:from>
    <xdr:to>
      <xdr:col>85</xdr:col>
      <xdr:colOff>127000</xdr:colOff>
      <xdr:row>42</xdr:row>
      <xdr:rowOff>13335</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5481300" y="719709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97790</xdr:rowOff>
    </xdr:from>
    <xdr:to>
      <xdr:col>76</xdr:col>
      <xdr:colOff>165100</xdr:colOff>
      <xdr:row>42</xdr:row>
      <xdr:rowOff>27940</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4541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148590</xdr:rowOff>
    </xdr:from>
    <xdr:to>
      <xdr:col>81</xdr:col>
      <xdr:colOff>50800</xdr:colOff>
      <xdr:row>41</xdr:row>
      <xdr:rowOff>167640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4592300" y="71780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80645</xdr:rowOff>
    </xdr:from>
    <xdr:to>
      <xdr:col>72</xdr:col>
      <xdr:colOff>38100</xdr:colOff>
      <xdr:row>42</xdr:row>
      <xdr:rowOff>10795</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36525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131445</xdr:rowOff>
    </xdr:from>
    <xdr:to>
      <xdr:col>76</xdr:col>
      <xdr:colOff>114300</xdr:colOff>
      <xdr:row>41</xdr:row>
      <xdr:rowOff>148590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3703300" y="71608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63500</xdr:rowOff>
    </xdr:from>
    <xdr:to>
      <xdr:col>67</xdr:col>
      <xdr:colOff>101600</xdr:colOff>
      <xdr:row>41</xdr:row>
      <xdr:rowOff>165100</xdr:rowOff>
    </xdr:to>
    <xdr:sp macro="" textlink="">
      <xdr:nvSpPr>
        <xdr:cNvPr id="447" name="楕円 446">
          <a:extLst>
            <a:ext uri="{FF2B5EF4-FFF2-40B4-BE49-F238E27FC236}">
              <a16:creationId xmlns:a16="http://schemas.microsoft.com/office/drawing/2014/main" id="{00000000-0008-0000-0E00-0000BF010000}"/>
            </a:ext>
          </a:extLst>
        </xdr:cNvPr>
        <xdr:cNvSpPr/>
      </xdr:nvSpPr>
      <xdr:spPr>
        <a:xfrm>
          <a:off x="12763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114300</xdr:rowOff>
    </xdr:from>
    <xdr:to>
      <xdr:col>71</xdr:col>
      <xdr:colOff>177800</xdr:colOff>
      <xdr:row>41</xdr:row>
      <xdr:rowOff>131445</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2814300" y="71437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38117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52660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19067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4389744"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1922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00000000-0008-0000-0E00-0000C7010000}"/>
            </a:ext>
          </a:extLst>
        </xdr:cNvPr>
        <xdr:cNvSpPr txBox="1"/>
      </xdr:nvSpPr>
      <xdr:spPr>
        <a:xfrm>
          <a:off x="13500744"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156227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00000000-0008-0000-0E00-0000C8010000}"/>
            </a:ext>
          </a:extLst>
        </xdr:cNvPr>
        <xdr:cNvSpPr txBox="1"/>
      </xdr:nvSpPr>
      <xdr:spPr>
        <a:xfrm>
          <a:off x="12611744"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00000000-0008-0000-0E00-0000DF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00000000-0008-0000-0E00-0000E1010000}"/>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00000000-0008-0000-0E00-0000E3010000}"/>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00000000-0008-0000-0E00-0000E5010000}"/>
            </a:ext>
          </a:extLst>
        </xdr:cNvPr>
        <xdr:cNvSpPr txBox="1"/>
      </xdr:nvSpPr>
      <xdr:spPr>
        <a:xfrm>
          <a:off x="22199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00000000-0008-0000-0E00-0000E9010000}"/>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00000000-0008-0000-0E00-0000EA010000}"/>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15875</xdr:rowOff>
    </xdr:from>
    <xdr:to>
      <xdr:col>116</xdr:col>
      <xdr:colOff>114300</xdr:colOff>
      <xdr:row>41</xdr:row>
      <xdr:rowOff>117475</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21107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102252</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00000000-0008-0000-0E00-0000F1010000}"/>
            </a:ext>
          </a:extLst>
        </xdr:cNvPr>
        <xdr:cNvSpPr txBox="1"/>
      </xdr:nvSpPr>
      <xdr:spPr>
        <a:xfrm>
          <a:off x="22199600" y="696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17780</xdr:rowOff>
    </xdr:from>
    <xdr:to>
      <xdr:col>112</xdr:col>
      <xdr:colOff>38100</xdr:colOff>
      <xdr:row>41</xdr:row>
      <xdr:rowOff>119380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21272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66675</xdr:rowOff>
    </xdr:from>
    <xdr:to>
      <xdr:col>116</xdr:col>
      <xdr:colOff>63500</xdr:colOff>
      <xdr:row>41</xdr:row>
      <xdr:rowOff>68580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21323300" y="70961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21590</xdr:rowOff>
    </xdr:from>
    <xdr:to>
      <xdr:col>107</xdr:col>
      <xdr:colOff>101600</xdr:colOff>
      <xdr:row>41</xdr:row>
      <xdr:rowOff>123190</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20383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68580</xdr:rowOff>
    </xdr:from>
    <xdr:to>
      <xdr:col>111</xdr:col>
      <xdr:colOff>177800</xdr:colOff>
      <xdr:row>41</xdr:row>
      <xdr:rowOff>72390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flipV="1">
          <a:off x="20434300" y="709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23495</xdr:rowOff>
    </xdr:from>
    <xdr:to>
      <xdr:col>102</xdr:col>
      <xdr:colOff>165100</xdr:colOff>
      <xdr:row>41</xdr:row>
      <xdr:rowOff>125095</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19494500" y="70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72390</xdr:rowOff>
    </xdr:from>
    <xdr:to>
      <xdr:col>107</xdr:col>
      <xdr:colOff>50800</xdr:colOff>
      <xdr:row>41</xdr:row>
      <xdr:rowOff>74295</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flipV="1">
          <a:off x="19545300" y="71018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27305</xdr:rowOff>
    </xdr:from>
    <xdr:to>
      <xdr:col>98</xdr:col>
      <xdr:colOff>38100</xdr:colOff>
      <xdr:row>41</xdr:row>
      <xdr:rowOff>128905</xdr:rowOff>
    </xdr:to>
    <xdr:sp macro="" textlink="">
      <xdr:nvSpPr>
        <xdr:cNvPr id="504" name="楕円 503">
          <a:extLst>
            <a:ext uri="{FF2B5EF4-FFF2-40B4-BE49-F238E27FC236}">
              <a16:creationId xmlns:a16="http://schemas.microsoft.com/office/drawing/2014/main" id="{00000000-0008-0000-0E00-0000F8010000}"/>
            </a:ext>
          </a:extLst>
        </xdr:cNvPr>
        <xdr:cNvSpPr/>
      </xdr:nvSpPr>
      <xdr:spPr>
        <a:xfrm>
          <a:off x="18605500" y="70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74295</xdr:rowOff>
    </xdr:from>
    <xdr:to>
      <xdr:col>102</xdr:col>
      <xdr:colOff>114300</xdr:colOff>
      <xdr:row>41</xdr:row>
      <xdr:rowOff>78105</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flipV="1">
          <a:off x="18656300" y="71037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10757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0199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421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110507</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210757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114317</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20199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116222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00000000-0008-0000-0E00-000000020000}"/>
            </a:ext>
          </a:extLst>
        </xdr:cNvPr>
        <xdr:cNvSpPr txBox="1"/>
      </xdr:nvSpPr>
      <xdr:spPr>
        <a:xfrm>
          <a:off x="19310427" y="714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120032</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00000000-0008-0000-0E00-000001020000}"/>
            </a:ext>
          </a:extLst>
        </xdr:cNvPr>
        <xdr:cNvSpPr txBox="1"/>
      </xdr:nvSpPr>
      <xdr:spPr>
        <a:xfrm>
          <a:off x="18421427" y="714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0000000-0008-0000-0E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00000000-0008-0000-0E00-000019020000}"/>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0000000-0008-0000-0E00-00001B020000}"/>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0000000-0008-0000-0E00-00001D020000}"/>
            </a:ext>
          </a:extLst>
        </xdr:cNvPr>
        <xdr:cNvSpPr txBox="1"/>
      </xdr:nvSpPr>
      <xdr:spPr>
        <a:xfrm>
          <a:off x="16357600" y="1000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6268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19067</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0000000-0008-0000-0E00-000029020000}"/>
            </a:ext>
          </a:extLst>
        </xdr:cNvPr>
        <xdr:cNvSpPr txBox="1"/>
      </xdr:nvSpPr>
      <xdr:spPr>
        <a:xfrm>
          <a:off x="16357600"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170942</xdr:rowOff>
    </xdr:from>
    <xdr:to>
      <xdr:col>81</xdr:col>
      <xdr:colOff>101600</xdr:colOff>
      <xdr:row>59</xdr:row>
      <xdr:rowOff>101092</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5430500" y="101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50292</xdr:rowOff>
    </xdr:from>
    <xdr:to>
      <xdr:col>85</xdr:col>
      <xdr:colOff>127000</xdr:colOff>
      <xdr:row>59</xdr:row>
      <xdr:rowOff>91440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5481300" y="1016584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127508</xdr:rowOff>
    </xdr:from>
    <xdr:to>
      <xdr:col>76</xdr:col>
      <xdr:colOff>165100</xdr:colOff>
      <xdr:row>59</xdr:row>
      <xdr:rowOff>57658</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4541500" y="100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6858</xdr:rowOff>
    </xdr:from>
    <xdr:to>
      <xdr:col>81</xdr:col>
      <xdr:colOff>50800</xdr:colOff>
      <xdr:row>59</xdr:row>
      <xdr:rowOff>50292</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4592300" y="1012240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93218</xdr:rowOff>
    </xdr:from>
    <xdr:to>
      <xdr:col>72</xdr:col>
      <xdr:colOff>38100</xdr:colOff>
      <xdr:row>59</xdr:row>
      <xdr:rowOff>23368</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3652500" y="100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144018</xdr:rowOff>
    </xdr:from>
    <xdr:to>
      <xdr:col>76</xdr:col>
      <xdr:colOff>114300</xdr:colOff>
      <xdr:row>59</xdr:row>
      <xdr:rowOff>6858</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3703300" y="1008811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52070</xdr:rowOff>
    </xdr:from>
    <xdr:to>
      <xdr:col>67</xdr:col>
      <xdr:colOff>101600</xdr:colOff>
      <xdr:row>58</xdr:row>
      <xdr:rowOff>153670</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2763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102870</xdr:rowOff>
    </xdr:from>
    <xdr:to>
      <xdr:col>71</xdr:col>
      <xdr:colOff>177800</xdr:colOff>
      <xdr:row>58</xdr:row>
      <xdr:rowOff>144018</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2814300" y="1004697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2" name="n_1aveValue【学校施設】&#10;有形固定資産減価償却率">
          <a:extLst>
            <a:ext uri="{FF2B5EF4-FFF2-40B4-BE49-F238E27FC236}">
              <a16:creationId xmlns:a16="http://schemas.microsoft.com/office/drawing/2014/main" id="{00000000-0008-0000-0E00-000032020000}"/>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63" name="n_2aveValue【学校施設】&#10;有形固定資産減価償却率">
          <a:extLst>
            <a:ext uri="{FF2B5EF4-FFF2-40B4-BE49-F238E27FC236}">
              <a16:creationId xmlns:a16="http://schemas.microsoft.com/office/drawing/2014/main" id="{00000000-0008-0000-0E00-000033020000}"/>
            </a:ext>
          </a:extLst>
        </xdr:cNvPr>
        <xdr:cNvSpPr txBox="1"/>
      </xdr:nvSpPr>
      <xdr:spPr>
        <a:xfrm>
          <a:off x="143897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64" name="n_3aveValue【学校施設】&#10;有形固定資産減価償却率">
          <a:extLst>
            <a:ext uri="{FF2B5EF4-FFF2-40B4-BE49-F238E27FC236}">
              <a16:creationId xmlns:a16="http://schemas.microsoft.com/office/drawing/2014/main" id="{00000000-0008-0000-0E00-000034020000}"/>
            </a:ext>
          </a:extLst>
        </xdr:cNvPr>
        <xdr:cNvSpPr txBox="1"/>
      </xdr:nvSpPr>
      <xdr:spPr>
        <a:xfrm>
          <a:off x="13500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565" name="n_4aveValue【学校施設】&#10;有形固定資産減価償却率">
          <a:extLst>
            <a:ext uri="{FF2B5EF4-FFF2-40B4-BE49-F238E27FC236}">
              <a16:creationId xmlns:a16="http://schemas.microsoft.com/office/drawing/2014/main" id="{00000000-0008-0000-0E00-000035020000}"/>
            </a:ext>
          </a:extLst>
        </xdr:cNvPr>
        <xdr:cNvSpPr txBox="1"/>
      </xdr:nvSpPr>
      <xdr:spPr>
        <a:xfrm>
          <a:off x="12611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117619</xdr:rowOff>
    </xdr:from>
    <xdr:ext cx="405111" cy="259045"/>
    <xdr:sp macro="" textlink="">
      <xdr:nvSpPr>
        <xdr:cNvPr id="566" name="n_1mainValue【学校施設】&#10;有形固定資産減価償却率">
          <a:extLst>
            <a:ext uri="{FF2B5EF4-FFF2-40B4-BE49-F238E27FC236}">
              <a16:creationId xmlns:a16="http://schemas.microsoft.com/office/drawing/2014/main" id="{00000000-0008-0000-0E00-000036020000}"/>
            </a:ext>
          </a:extLst>
        </xdr:cNvPr>
        <xdr:cNvSpPr txBox="1"/>
      </xdr:nvSpPr>
      <xdr:spPr>
        <a:xfrm>
          <a:off x="152660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74185</xdr:rowOff>
    </xdr:from>
    <xdr:ext cx="405111" cy="259045"/>
    <xdr:sp macro="" textlink="">
      <xdr:nvSpPr>
        <xdr:cNvPr id="567" name="n_2mainValue【学校施設】&#10;有形固定資産減価償却率">
          <a:extLst>
            <a:ext uri="{FF2B5EF4-FFF2-40B4-BE49-F238E27FC236}">
              <a16:creationId xmlns:a16="http://schemas.microsoft.com/office/drawing/2014/main" id="{00000000-0008-0000-0E00-000037020000}"/>
            </a:ext>
          </a:extLst>
        </xdr:cNvPr>
        <xdr:cNvSpPr txBox="1"/>
      </xdr:nvSpPr>
      <xdr:spPr>
        <a:xfrm>
          <a:off x="143897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39895</xdr:rowOff>
    </xdr:from>
    <xdr:ext cx="405111" cy="259045"/>
    <xdr:sp macro="" textlink="">
      <xdr:nvSpPr>
        <xdr:cNvPr id="568" name="n_3mainValue【学校施設】&#10;有形固定資産減価償却率">
          <a:extLst>
            <a:ext uri="{FF2B5EF4-FFF2-40B4-BE49-F238E27FC236}">
              <a16:creationId xmlns:a16="http://schemas.microsoft.com/office/drawing/2014/main" id="{00000000-0008-0000-0E00-000038020000}"/>
            </a:ext>
          </a:extLst>
        </xdr:cNvPr>
        <xdr:cNvSpPr txBox="1"/>
      </xdr:nvSpPr>
      <xdr:spPr>
        <a:xfrm>
          <a:off x="13500744"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170197</xdr:rowOff>
    </xdr:from>
    <xdr:ext cx="405111" cy="259045"/>
    <xdr:sp macro="" textlink="">
      <xdr:nvSpPr>
        <xdr:cNvPr id="569" name="n_4mainValue【学校施設】&#10;有形固定資産減価償却率">
          <a:extLst>
            <a:ext uri="{FF2B5EF4-FFF2-40B4-BE49-F238E27FC236}">
              <a16:creationId xmlns:a16="http://schemas.microsoft.com/office/drawing/2014/main" id="{00000000-0008-0000-0E00-000039020000}"/>
            </a:ext>
          </a:extLst>
        </xdr:cNvPr>
        <xdr:cNvSpPr txBox="1"/>
      </xdr:nvSpPr>
      <xdr:spPr>
        <a:xfrm>
          <a:off x="12611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E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E00-000051020000}"/>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E00-000053020000}"/>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E00-000055020000}"/>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75844</xdr:rowOff>
    </xdr:from>
    <xdr:to>
      <xdr:col>116</xdr:col>
      <xdr:colOff>114300</xdr:colOff>
      <xdr:row>60</xdr:row>
      <xdr:rowOff>5994</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2110700" y="1019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98721</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E00-000061020000}"/>
            </a:ext>
          </a:extLst>
        </xdr:cNvPr>
        <xdr:cNvSpPr txBox="1"/>
      </xdr:nvSpPr>
      <xdr:spPr>
        <a:xfrm>
          <a:off x="22199600" y="1004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100533</xdr:rowOff>
    </xdr:from>
    <xdr:to>
      <xdr:col>112</xdr:col>
      <xdr:colOff>38100</xdr:colOff>
      <xdr:row>60</xdr:row>
      <xdr:rowOff>30683</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1272500" y="1021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126644</xdr:rowOff>
    </xdr:from>
    <xdr:to>
      <xdr:col>116</xdr:col>
      <xdr:colOff>63500</xdr:colOff>
      <xdr:row>59</xdr:row>
      <xdr:rowOff>151333</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1323300" y="10242194"/>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122479</xdr:rowOff>
    </xdr:from>
    <xdr:to>
      <xdr:col>107</xdr:col>
      <xdr:colOff>101600</xdr:colOff>
      <xdr:row>60</xdr:row>
      <xdr:rowOff>52629</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20383500" y="102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151333</xdr:rowOff>
    </xdr:from>
    <xdr:to>
      <xdr:col>111</xdr:col>
      <xdr:colOff>177800</xdr:colOff>
      <xdr:row>60</xdr:row>
      <xdr:rowOff>1829</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20434300" y="10266883"/>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134366</xdr:rowOff>
    </xdr:from>
    <xdr:to>
      <xdr:col>102</xdr:col>
      <xdr:colOff>165100</xdr:colOff>
      <xdr:row>60</xdr:row>
      <xdr:rowOff>64516</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94945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1829</xdr:rowOff>
    </xdr:from>
    <xdr:to>
      <xdr:col>107</xdr:col>
      <xdr:colOff>50800</xdr:colOff>
      <xdr:row>60</xdr:row>
      <xdr:rowOff>13716</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9545300" y="10288829"/>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161341</xdr:rowOff>
    </xdr:from>
    <xdr:to>
      <xdr:col>98</xdr:col>
      <xdr:colOff>38100</xdr:colOff>
      <xdr:row>60</xdr:row>
      <xdr:rowOff>91491</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8605500" y="1027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13716</xdr:rowOff>
    </xdr:from>
    <xdr:to>
      <xdr:col>102</xdr:col>
      <xdr:colOff>114300</xdr:colOff>
      <xdr:row>60</xdr:row>
      <xdr:rowOff>40691</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18656300" y="10300716"/>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618" name="n_1aveValue【学校施設】&#10;一人当たり面積">
          <a:extLst>
            <a:ext uri="{FF2B5EF4-FFF2-40B4-BE49-F238E27FC236}">
              <a16:creationId xmlns:a16="http://schemas.microsoft.com/office/drawing/2014/main" id="{00000000-0008-0000-0E00-00006A020000}"/>
            </a:ext>
          </a:extLst>
        </xdr:cNvPr>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619" name="n_2aveValue【学校施設】&#10;一人当たり面積">
          <a:extLst>
            <a:ext uri="{FF2B5EF4-FFF2-40B4-BE49-F238E27FC236}">
              <a16:creationId xmlns:a16="http://schemas.microsoft.com/office/drawing/2014/main" id="{00000000-0008-0000-0E00-00006B020000}"/>
            </a:ext>
          </a:extLst>
        </xdr:cNvPr>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620" name="n_3aveValue【学校施設】&#10;一人当たり面積">
          <a:extLst>
            <a:ext uri="{FF2B5EF4-FFF2-40B4-BE49-F238E27FC236}">
              <a16:creationId xmlns:a16="http://schemas.microsoft.com/office/drawing/2014/main" id="{00000000-0008-0000-0E00-00006C020000}"/>
            </a:ext>
          </a:extLst>
        </xdr:cNvPr>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621" name="n_4aveValue【学校施設】&#10;一人当たり面積">
          <a:extLst>
            <a:ext uri="{FF2B5EF4-FFF2-40B4-BE49-F238E27FC236}">
              <a16:creationId xmlns:a16="http://schemas.microsoft.com/office/drawing/2014/main" id="{00000000-0008-0000-0E00-00006D020000}"/>
            </a:ext>
          </a:extLst>
        </xdr:cNvPr>
        <xdr:cNvSpPr txBox="1"/>
      </xdr:nvSpPr>
      <xdr:spPr>
        <a:xfrm>
          <a:off x="18421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47210</xdr:rowOff>
    </xdr:from>
    <xdr:ext cx="469744" cy="259045"/>
    <xdr:sp macro="" textlink="">
      <xdr:nvSpPr>
        <xdr:cNvPr id="622" name="n_1mainValue【学校施設】&#10;一人当たり面積">
          <a:extLst>
            <a:ext uri="{FF2B5EF4-FFF2-40B4-BE49-F238E27FC236}">
              <a16:creationId xmlns:a16="http://schemas.microsoft.com/office/drawing/2014/main" id="{00000000-0008-0000-0E00-00006E020000}"/>
            </a:ext>
          </a:extLst>
        </xdr:cNvPr>
        <xdr:cNvSpPr txBox="1"/>
      </xdr:nvSpPr>
      <xdr:spPr>
        <a:xfrm>
          <a:off x="21075727" y="999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69156</xdr:rowOff>
    </xdr:from>
    <xdr:ext cx="469744" cy="259045"/>
    <xdr:sp macro="" textlink="">
      <xdr:nvSpPr>
        <xdr:cNvPr id="623" name="n_2mainValue【学校施設】&#10;一人当たり面積">
          <a:extLst>
            <a:ext uri="{FF2B5EF4-FFF2-40B4-BE49-F238E27FC236}">
              <a16:creationId xmlns:a16="http://schemas.microsoft.com/office/drawing/2014/main" id="{00000000-0008-0000-0E00-00006F020000}"/>
            </a:ext>
          </a:extLst>
        </xdr:cNvPr>
        <xdr:cNvSpPr txBox="1"/>
      </xdr:nvSpPr>
      <xdr:spPr>
        <a:xfrm>
          <a:off x="20199427" y="1001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81043</xdr:rowOff>
    </xdr:from>
    <xdr:ext cx="469744" cy="259045"/>
    <xdr:sp macro="" textlink="">
      <xdr:nvSpPr>
        <xdr:cNvPr id="624" name="n_3mainValue【学校施設】&#10;一人当たり面積">
          <a:extLst>
            <a:ext uri="{FF2B5EF4-FFF2-40B4-BE49-F238E27FC236}">
              <a16:creationId xmlns:a16="http://schemas.microsoft.com/office/drawing/2014/main" id="{00000000-0008-0000-0E00-000070020000}"/>
            </a:ext>
          </a:extLst>
        </xdr:cNvPr>
        <xdr:cNvSpPr txBox="1"/>
      </xdr:nvSpPr>
      <xdr:spPr>
        <a:xfrm>
          <a:off x="19310427" y="1002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108018</xdr:rowOff>
    </xdr:from>
    <xdr:ext cx="469744" cy="259045"/>
    <xdr:sp macro="" textlink="">
      <xdr:nvSpPr>
        <xdr:cNvPr id="625" name="n_4mainValue【学校施設】&#10;一人当たり面積">
          <a:extLst>
            <a:ext uri="{FF2B5EF4-FFF2-40B4-BE49-F238E27FC236}">
              <a16:creationId xmlns:a16="http://schemas.microsoft.com/office/drawing/2014/main" id="{00000000-0008-0000-0E00-000071020000}"/>
            </a:ext>
          </a:extLst>
        </xdr:cNvPr>
        <xdr:cNvSpPr txBox="1"/>
      </xdr:nvSpPr>
      <xdr:spPr>
        <a:xfrm>
          <a:off x="18421427" y="1005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00000000-0008-0000-0E00-00008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00000000-0008-0000-0E00-00008C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a:extLst>
            <a:ext uri="{FF2B5EF4-FFF2-40B4-BE49-F238E27FC236}">
              <a16:creationId xmlns:a16="http://schemas.microsoft.com/office/drawing/2014/main" id="{00000000-0008-0000-0E00-00008E020000}"/>
            </a:ext>
          </a:extLst>
        </xdr:cNvPr>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656" name="【児童館】&#10;有形固定資産減価償却率平均値テキスト">
          <a:extLst>
            <a:ext uri="{FF2B5EF4-FFF2-40B4-BE49-F238E27FC236}">
              <a16:creationId xmlns:a16="http://schemas.microsoft.com/office/drawing/2014/main" id="{00000000-0008-0000-0E00-000090020000}"/>
            </a:ext>
          </a:extLst>
        </xdr:cNvPr>
        <xdr:cNvSpPr txBox="1"/>
      </xdr:nvSpPr>
      <xdr:spPr>
        <a:xfrm>
          <a:off x="16357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2763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85271</xdr:rowOff>
    </xdr:from>
    <xdr:to>
      <xdr:col>85</xdr:col>
      <xdr:colOff>177800</xdr:colOff>
      <xdr:row>83</xdr:row>
      <xdr:rowOff>15421</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62687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63698</xdr:rowOff>
    </xdr:from>
    <xdr:ext cx="405111" cy="259045"/>
    <xdr:sp macro="" textlink="">
      <xdr:nvSpPr>
        <xdr:cNvPr id="668" name="【児童館】&#10;有形固定資産減価償却率該当値テキスト">
          <a:extLst>
            <a:ext uri="{FF2B5EF4-FFF2-40B4-BE49-F238E27FC236}">
              <a16:creationId xmlns:a16="http://schemas.microsoft.com/office/drawing/2014/main" id="{00000000-0008-0000-0E00-00009C020000}"/>
            </a:ext>
          </a:extLst>
        </xdr:cNvPr>
        <xdr:cNvSpPr txBox="1"/>
      </xdr:nvSpPr>
      <xdr:spPr>
        <a:xfrm>
          <a:off x="16357600"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52614</xdr:rowOff>
    </xdr:from>
    <xdr:to>
      <xdr:col>81</xdr:col>
      <xdr:colOff>101600</xdr:colOff>
      <xdr:row>82</xdr:row>
      <xdr:rowOff>154214</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5430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103414</xdr:rowOff>
    </xdr:from>
    <xdr:to>
      <xdr:col>85</xdr:col>
      <xdr:colOff>127000</xdr:colOff>
      <xdr:row>82</xdr:row>
      <xdr:rowOff>136071</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5481300" y="141623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19957</xdr:rowOff>
    </xdr:from>
    <xdr:to>
      <xdr:col>76</xdr:col>
      <xdr:colOff>165100</xdr:colOff>
      <xdr:row>82</xdr:row>
      <xdr:rowOff>121557</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4541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70757</xdr:rowOff>
    </xdr:from>
    <xdr:to>
      <xdr:col>81</xdr:col>
      <xdr:colOff>50800</xdr:colOff>
      <xdr:row>82</xdr:row>
      <xdr:rowOff>103414</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4592300" y="14129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158750</xdr:rowOff>
    </xdr:from>
    <xdr:to>
      <xdr:col>72</xdr:col>
      <xdr:colOff>38100</xdr:colOff>
      <xdr:row>82</xdr:row>
      <xdr:rowOff>88900</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365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38100</xdr:rowOff>
    </xdr:from>
    <xdr:to>
      <xdr:col>76</xdr:col>
      <xdr:colOff>114300</xdr:colOff>
      <xdr:row>82</xdr:row>
      <xdr:rowOff>70757</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3703300" y="1409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126093</xdr:rowOff>
    </xdr:from>
    <xdr:to>
      <xdr:col>67</xdr:col>
      <xdr:colOff>101600</xdr:colOff>
      <xdr:row>82</xdr:row>
      <xdr:rowOff>56243</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2763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5443</xdr:rowOff>
    </xdr:from>
    <xdr:to>
      <xdr:col>71</xdr:col>
      <xdr:colOff>177800</xdr:colOff>
      <xdr:row>82</xdr:row>
      <xdr:rowOff>38100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2814300" y="1406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677" name="n_1aveValue【児童館】&#10;有形固定資産減価償却率">
          <a:extLst>
            <a:ext uri="{FF2B5EF4-FFF2-40B4-BE49-F238E27FC236}">
              <a16:creationId xmlns:a16="http://schemas.microsoft.com/office/drawing/2014/main" id="{00000000-0008-0000-0E00-0000A5020000}"/>
            </a:ext>
          </a:extLst>
        </xdr:cNvPr>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678" name="n_2aveValue【児童館】&#10;有形固定資産減価償却率">
          <a:extLst>
            <a:ext uri="{FF2B5EF4-FFF2-40B4-BE49-F238E27FC236}">
              <a16:creationId xmlns:a16="http://schemas.microsoft.com/office/drawing/2014/main" id="{00000000-0008-0000-0E00-0000A6020000}"/>
            </a:ext>
          </a:extLst>
        </xdr:cNvPr>
        <xdr:cNvSpPr txBox="1"/>
      </xdr:nvSpPr>
      <xdr:spPr>
        <a:xfrm>
          <a:off x="14389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679" name="n_3aveValue【児童館】&#10;有形固定資産減価償却率">
          <a:extLst>
            <a:ext uri="{FF2B5EF4-FFF2-40B4-BE49-F238E27FC236}">
              <a16:creationId xmlns:a16="http://schemas.microsoft.com/office/drawing/2014/main" id="{00000000-0008-0000-0E00-0000A7020000}"/>
            </a:ext>
          </a:extLst>
        </xdr:cNvPr>
        <xdr:cNvSpPr txBox="1"/>
      </xdr:nvSpPr>
      <xdr:spPr>
        <a:xfrm>
          <a:off x="13500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58800</xdr:rowOff>
    </xdr:from>
    <xdr:ext cx="405111" cy="259045"/>
    <xdr:sp macro="" textlink="">
      <xdr:nvSpPr>
        <xdr:cNvPr id="680" name="n_4aveValue【児童館】&#10;有形固定資産減価償却率">
          <a:extLst>
            <a:ext uri="{FF2B5EF4-FFF2-40B4-BE49-F238E27FC236}">
              <a16:creationId xmlns:a16="http://schemas.microsoft.com/office/drawing/2014/main" id="{00000000-0008-0000-0E00-0000A8020000}"/>
            </a:ext>
          </a:extLst>
        </xdr:cNvPr>
        <xdr:cNvSpPr txBox="1"/>
      </xdr:nvSpPr>
      <xdr:spPr>
        <a:xfrm>
          <a:off x="12611744"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145341</xdr:rowOff>
    </xdr:from>
    <xdr:ext cx="405111" cy="259045"/>
    <xdr:sp macro="" textlink="">
      <xdr:nvSpPr>
        <xdr:cNvPr id="681" name="n_1mainValue【児童館】&#10;有形固定資産減価償却率">
          <a:extLst>
            <a:ext uri="{FF2B5EF4-FFF2-40B4-BE49-F238E27FC236}">
              <a16:creationId xmlns:a16="http://schemas.microsoft.com/office/drawing/2014/main" id="{00000000-0008-0000-0E00-0000A9020000}"/>
            </a:ext>
          </a:extLst>
        </xdr:cNvPr>
        <xdr:cNvSpPr txBox="1"/>
      </xdr:nvSpPr>
      <xdr:spPr>
        <a:xfrm>
          <a:off x="152660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112684</xdr:rowOff>
    </xdr:from>
    <xdr:ext cx="405111" cy="259045"/>
    <xdr:sp macro="" textlink="">
      <xdr:nvSpPr>
        <xdr:cNvPr id="682" name="n_2mainValue【児童館】&#10;有形固定資産減価償却率">
          <a:extLst>
            <a:ext uri="{FF2B5EF4-FFF2-40B4-BE49-F238E27FC236}">
              <a16:creationId xmlns:a16="http://schemas.microsoft.com/office/drawing/2014/main" id="{00000000-0008-0000-0E00-0000AA020000}"/>
            </a:ext>
          </a:extLst>
        </xdr:cNvPr>
        <xdr:cNvSpPr txBox="1"/>
      </xdr:nvSpPr>
      <xdr:spPr>
        <a:xfrm>
          <a:off x="143897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80027</xdr:rowOff>
    </xdr:from>
    <xdr:ext cx="405111" cy="259045"/>
    <xdr:sp macro="" textlink="">
      <xdr:nvSpPr>
        <xdr:cNvPr id="683" name="n_3mainValue【児童館】&#10;有形固定資産減価償却率">
          <a:extLst>
            <a:ext uri="{FF2B5EF4-FFF2-40B4-BE49-F238E27FC236}">
              <a16:creationId xmlns:a16="http://schemas.microsoft.com/office/drawing/2014/main" id="{00000000-0008-0000-0E00-0000AB020000}"/>
            </a:ext>
          </a:extLst>
        </xdr:cNvPr>
        <xdr:cNvSpPr txBox="1"/>
      </xdr:nvSpPr>
      <xdr:spPr>
        <a:xfrm>
          <a:off x="13500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72770</xdr:rowOff>
    </xdr:from>
    <xdr:ext cx="405111" cy="259045"/>
    <xdr:sp macro="" textlink="">
      <xdr:nvSpPr>
        <xdr:cNvPr id="684" name="n_4mainValue【児童館】&#10;有形固定資産減価償却率">
          <a:extLst>
            <a:ext uri="{FF2B5EF4-FFF2-40B4-BE49-F238E27FC236}">
              <a16:creationId xmlns:a16="http://schemas.microsoft.com/office/drawing/2014/main" id="{00000000-0008-0000-0E00-0000AC020000}"/>
            </a:ext>
          </a:extLst>
        </xdr:cNvPr>
        <xdr:cNvSpPr txBox="1"/>
      </xdr:nvSpPr>
      <xdr:spPr>
        <a:xfrm>
          <a:off x="12611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E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E00-0000C3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E00-0000C502000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E00-0000C7020000}"/>
            </a:ext>
          </a:extLst>
        </xdr:cNvPr>
        <xdr:cNvSpPr txBox="1"/>
      </xdr:nvSpPr>
      <xdr:spPr>
        <a:xfrm>
          <a:off x="22199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94742</xdr:rowOff>
    </xdr:from>
    <xdr:to>
      <xdr:col>116</xdr:col>
      <xdr:colOff>114300</xdr:colOff>
      <xdr:row>86</xdr:row>
      <xdr:rowOff>24892</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21107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9669</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E00-0000D3020000}"/>
            </a:ext>
          </a:extLst>
        </xdr:cNvPr>
        <xdr:cNvSpPr txBox="1"/>
      </xdr:nvSpPr>
      <xdr:spPr>
        <a:xfrm>
          <a:off x="22199600" y="1458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99313</xdr:rowOff>
    </xdr:from>
    <xdr:to>
      <xdr:col>112</xdr:col>
      <xdr:colOff>38100</xdr:colOff>
      <xdr:row>86</xdr:row>
      <xdr:rowOff>29463</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1272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150113</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flipV="1">
          <a:off x="21323300" y="147187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99313</xdr:rowOff>
    </xdr:from>
    <xdr:to>
      <xdr:col>107</xdr:col>
      <xdr:colOff>101600</xdr:colOff>
      <xdr:row>86</xdr:row>
      <xdr:rowOff>29463</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20383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150113</xdr:rowOff>
    </xdr:from>
    <xdr:to>
      <xdr:col>111</xdr:col>
      <xdr:colOff>177800</xdr:colOff>
      <xdr:row>85</xdr:row>
      <xdr:rowOff>150113</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20434300" y="1472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9494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150113</xdr:rowOff>
    </xdr:from>
    <xdr:to>
      <xdr:col>107</xdr:col>
      <xdr:colOff>50800</xdr:colOff>
      <xdr:row>85</xdr:row>
      <xdr:rowOff>150113</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9545300" y="1472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99313</xdr:rowOff>
    </xdr:from>
    <xdr:to>
      <xdr:col>98</xdr:col>
      <xdr:colOff>38100</xdr:colOff>
      <xdr:row>86</xdr:row>
      <xdr:rowOff>29463</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8605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150113</xdr:rowOff>
    </xdr:from>
    <xdr:to>
      <xdr:col>102</xdr:col>
      <xdr:colOff>114300</xdr:colOff>
      <xdr:row>85</xdr:row>
      <xdr:rowOff>150113</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8656300" y="1472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32" name="n_1aveValue【児童館】&#10;一人当たり面積">
          <a:extLst>
            <a:ext uri="{FF2B5EF4-FFF2-40B4-BE49-F238E27FC236}">
              <a16:creationId xmlns:a16="http://schemas.microsoft.com/office/drawing/2014/main" id="{00000000-0008-0000-0E00-0000DC020000}"/>
            </a:ext>
          </a:extLst>
        </xdr:cNvPr>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33" name="n_2aveValue【児童館】&#10;一人当たり面積">
          <a:extLst>
            <a:ext uri="{FF2B5EF4-FFF2-40B4-BE49-F238E27FC236}">
              <a16:creationId xmlns:a16="http://schemas.microsoft.com/office/drawing/2014/main" id="{00000000-0008-0000-0E00-0000DD020000}"/>
            </a:ext>
          </a:extLst>
        </xdr:cNvPr>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734" name="n_3aveValue【児童館】&#10;一人当たり面積">
          <a:extLst>
            <a:ext uri="{FF2B5EF4-FFF2-40B4-BE49-F238E27FC236}">
              <a16:creationId xmlns:a16="http://schemas.microsoft.com/office/drawing/2014/main" id="{00000000-0008-0000-0E00-0000DE020000}"/>
            </a:ext>
          </a:extLst>
        </xdr:cNvPr>
        <xdr:cNvSpPr txBox="1"/>
      </xdr:nvSpPr>
      <xdr:spPr>
        <a:xfrm>
          <a:off x="19310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735" name="n_4aveValue【児童館】&#10;一人当たり面積">
          <a:extLst>
            <a:ext uri="{FF2B5EF4-FFF2-40B4-BE49-F238E27FC236}">
              <a16:creationId xmlns:a16="http://schemas.microsoft.com/office/drawing/2014/main" id="{00000000-0008-0000-0E00-0000DF020000}"/>
            </a:ext>
          </a:extLst>
        </xdr:cNvPr>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20590</xdr:rowOff>
    </xdr:from>
    <xdr:ext cx="469744" cy="259045"/>
    <xdr:sp macro="" textlink="">
      <xdr:nvSpPr>
        <xdr:cNvPr id="736" name="n_1mainValue【児童館】&#10;一人当たり面積">
          <a:extLst>
            <a:ext uri="{FF2B5EF4-FFF2-40B4-BE49-F238E27FC236}">
              <a16:creationId xmlns:a16="http://schemas.microsoft.com/office/drawing/2014/main" id="{00000000-0008-0000-0E00-0000E0020000}"/>
            </a:ext>
          </a:extLst>
        </xdr:cNvPr>
        <xdr:cNvSpPr txBox="1"/>
      </xdr:nvSpPr>
      <xdr:spPr>
        <a:xfrm>
          <a:off x="21075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20590</xdr:rowOff>
    </xdr:from>
    <xdr:ext cx="469744" cy="259045"/>
    <xdr:sp macro="" textlink="">
      <xdr:nvSpPr>
        <xdr:cNvPr id="737" name="n_2mainValue【児童館】&#10;一人当たり面積">
          <a:extLst>
            <a:ext uri="{FF2B5EF4-FFF2-40B4-BE49-F238E27FC236}">
              <a16:creationId xmlns:a16="http://schemas.microsoft.com/office/drawing/2014/main" id="{00000000-0008-0000-0E00-0000E1020000}"/>
            </a:ext>
          </a:extLst>
        </xdr:cNvPr>
        <xdr:cNvSpPr txBox="1"/>
      </xdr:nvSpPr>
      <xdr:spPr>
        <a:xfrm>
          <a:off x="20199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20590</xdr:rowOff>
    </xdr:from>
    <xdr:ext cx="469744" cy="259045"/>
    <xdr:sp macro="" textlink="">
      <xdr:nvSpPr>
        <xdr:cNvPr id="738" name="n_3mainValue【児童館】&#10;一人当たり面積">
          <a:extLst>
            <a:ext uri="{FF2B5EF4-FFF2-40B4-BE49-F238E27FC236}">
              <a16:creationId xmlns:a16="http://schemas.microsoft.com/office/drawing/2014/main" id="{00000000-0008-0000-0E00-0000E2020000}"/>
            </a:ext>
          </a:extLst>
        </xdr:cNvPr>
        <xdr:cNvSpPr txBox="1"/>
      </xdr:nvSpPr>
      <xdr:spPr>
        <a:xfrm>
          <a:off x="19310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20590</xdr:rowOff>
    </xdr:from>
    <xdr:ext cx="469744" cy="259045"/>
    <xdr:sp macro="" textlink="">
      <xdr:nvSpPr>
        <xdr:cNvPr id="739" name="n_4mainValue【児童館】&#10;一人当たり面積">
          <a:extLst>
            <a:ext uri="{FF2B5EF4-FFF2-40B4-BE49-F238E27FC236}">
              <a16:creationId xmlns:a16="http://schemas.microsoft.com/office/drawing/2014/main" id="{00000000-0008-0000-0E00-0000E3020000}"/>
            </a:ext>
          </a:extLst>
        </xdr:cNvPr>
        <xdr:cNvSpPr txBox="1"/>
      </xdr:nvSpPr>
      <xdr:spPr>
        <a:xfrm>
          <a:off x="18421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E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00000000-0008-0000-0E00-0000FD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a:extLst>
            <a:ext uri="{FF2B5EF4-FFF2-40B4-BE49-F238E27FC236}">
              <a16:creationId xmlns:a16="http://schemas.microsoft.com/office/drawing/2014/main" id="{00000000-0008-0000-0E00-0000FF020000}"/>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E00-000001030000}"/>
            </a:ext>
          </a:extLst>
        </xdr:cNvPr>
        <xdr:cNvSpPr txBox="1"/>
      </xdr:nvSpPr>
      <xdr:spPr>
        <a:xfrm>
          <a:off x="16357600" y="1793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13970</xdr:rowOff>
    </xdr:from>
    <xdr:to>
      <xdr:col>85</xdr:col>
      <xdr:colOff>177800</xdr:colOff>
      <xdr:row>108</xdr:row>
      <xdr:rowOff>115570</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62687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100347</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E00-00000D030000}"/>
            </a:ext>
          </a:extLst>
        </xdr:cNvPr>
        <xdr:cNvSpPr txBox="1"/>
      </xdr:nvSpPr>
      <xdr:spPr>
        <a:xfrm>
          <a:off x="16357600" y="184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170180</xdr:rowOff>
    </xdr:from>
    <xdr:to>
      <xdr:col>81</xdr:col>
      <xdr:colOff>101600</xdr:colOff>
      <xdr:row>108</xdr:row>
      <xdr:rowOff>100330</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5430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49530</xdr:rowOff>
    </xdr:from>
    <xdr:to>
      <xdr:col>85</xdr:col>
      <xdr:colOff>127000</xdr:colOff>
      <xdr:row>108</xdr:row>
      <xdr:rowOff>64770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5481300" y="185661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145414</xdr:rowOff>
    </xdr:from>
    <xdr:to>
      <xdr:col>76</xdr:col>
      <xdr:colOff>165100</xdr:colOff>
      <xdr:row>108</xdr:row>
      <xdr:rowOff>75564</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4541500" y="184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24764</xdr:rowOff>
    </xdr:from>
    <xdr:to>
      <xdr:col>81</xdr:col>
      <xdr:colOff>50800</xdr:colOff>
      <xdr:row>108</xdr:row>
      <xdr:rowOff>49530</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4592300" y="185413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135889</xdr:rowOff>
    </xdr:from>
    <xdr:to>
      <xdr:col>72</xdr:col>
      <xdr:colOff>38100</xdr:colOff>
      <xdr:row>108</xdr:row>
      <xdr:rowOff>66039</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3652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15239</xdr:rowOff>
    </xdr:from>
    <xdr:to>
      <xdr:col>76</xdr:col>
      <xdr:colOff>114300</xdr:colOff>
      <xdr:row>108</xdr:row>
      <xdr:rowOff>24764</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3703300" y="185318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86361</xdr:rowOff>
    </xdr:from>
    <xdr:to>
      <xdr:col>67</xdr:col>
      <xdr:colOff>101600</xdr:colOff>
      <xdr:row>108</xdr:row>
      <xdr:rowOff>16511</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27635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137161</xdr:rowOff>
    </xdr:from>
    <xdr:to>
      <xdr:col>71</xdr:col>
      <xdr:colOff>177800</xdr:colOff>
      <xdr:row>108</xdr:row>
      <xdr:rowOff>15239</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2814300" y="184823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E00-000016030000}"/>
            </a:ext>
          </a:extLst>
        </xdr:cNvPr>
        <xdr:cNvSpPr txBox="1"/>
      </xdr:nvSpPr>
      <xdr:spPr>
        <a:xfrm>
          <a:off x="15266044" y="178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E00-000017030000}"/>
            </a:ext>
          </a:extLst>
        </xdr:cNvPr>
        <xdr:cNvSpPr txBox="1"/>
      </xdr:nvSpPr>
      <xdr:spPr>
        <a:xfrm>
          <a:off x="143897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E00-000018030000}"/>
            </a:ext>
          </a:extLst>
        </xdr:cNvPr>
        <xdr:cNvSpPr txBox="1"/>
      </xdr:nvSpPr>
      <xdr:spPr>
        <a:xfrm>
          <a:off x="13500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E00-000019030000}"/>
            </a:ext>
          </a:extLst>
        </xdr:cNvPr>
        <xdr:cNvSpPr txBox="1"/>
      </xdr:nvSpPr>
      <xdr:spPr>
        <a:xfrm>
          <a:off x="12611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91457</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E00-00001A030000}"/>
            </a:ext>
          </a:extLst>
        </xdr:cNvPr>
        <xdr:cNvSpPr txBox="1"/>
      </xdr:nvSpPr>
      <xdr:spPr>
        <a:xfrm>
          <a:off x="15266044"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66691</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E00-00001B030000}"/>
            </a:ext>
          </a:extLst>
        </xdr:cNvPr>
        <xdr:cNvSpPr txBox="1"/>
      </xdr:nvSpPr>
      <xdr:spPr>
        <a:xfrm>
          <a:off x="14389744" y="1858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57166</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E00-00001C030000}"/>
            </a:ext>
          </a:extLst>
        </xdr:cNvPr>
        <xdr:cNvSpPr txBox="1"/>
      </xdr:nvSpPr>
      <xdr:spPr>
        <a:xfrm>
          <a:off x="13500744"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7638</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E00-00001D030000}"/>
            </a:ext>
          </a:extLst>
        </xdr:cNvPr>
        <xdr:cNvSpPr txBox="1"/>
      </xdr:nvSpPr>
      <xdr:spPr>
        <a:xfrm>
          <a:off x="12611744"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00000000-0008-0000-0E00-00003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a:extLst>
            <a:ext uri="{FF2B5EF4-FFF2-40B4-BE49-F238E27FC236}">
              <a16:creationId xmlns:a16="http://schemas.microsoft.com/office/drawing/2014/main" id="{00000000-0008-0000-0E00-000034030000}"/>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00000000-0008-0000-0E00-000036030000}"/>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824" name="【公民館】&#10;一人当たり面積平均値テキスト">
          <a:extLst>
            <a:ext uri="{FF2B5EF4-FFF2-40B4-BE49-F238E27FC236}">
              <a16:creationId xmlns:a16="http://schemas.microsoft.com/office/drawing/2014/main" id="{00000000-0008-0000-0E00-000038030000}"/>
            </a:ext>
          </a:extLst>
        </xdr:cNvPr>
        <xdr:cNvSpPr txBox="1"/>
      </xdr:nvSpPr>
      <xdr:spPr>
        <a:xfrm>
          <a:off x="22199600" y="1810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109982</xdr:rowOff>
    </xdr:from>
    <xdr:to>
      <xdr:col>116</xdr:col>
      <xdr:colOff>114300</xdr:colOff>
      <xdr:row>100</xdr:row>
      <xdr:rowOff>40132</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22110700" y="1708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63009</xdr:rowOff>
    </xdr:from>
    <xdr:ext cx="469744" cy="259045"/>
    <xdr:sp macro="" textlink="">
      <xdr:nvSpPr>
        <xdr:cNvPr id="836" name="【公民館】&#10;一人当たり面積該当値テキスト">
          <a:extLst>
            <a:ext uri="{FF2B5EF4-FFF2-40B4-BE49-F238E27FC236}">
              <a16:creationId xmlns:a16="http://schemas.microsoft.com/office/drawing/2014/main" id="{00000000-0008-0000-0E00-000044030000}"/>
            </a:ext>
          </a:extLst>
        </xdr:cNvPr>
        <xdr:cNvSpPr txBox="1"/>
      </xdr:nvSpPr>
      <xdr:spPr>
        <a:xfrm>
          <a:off x="22199600" y="1703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139700</xdr:rowOff>
    </xdr:from>
    <xdr:to>
      <xdr:col>112</xdr:col>
      <xdr:colOff>38100</xdr:colOff>
      <xdr:row>100</xdr:row>
      <xdr:rowOff>69850</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1272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160782</xdr:rowOff>
    </xdr:from>
    <xdr:to>
      <xdr:col>116</xdr:col>
      <xdr:colOff>63500</xdr:colOff>
      <xdr:row>100</xdr:row>
      <xdr:rowOff>19050</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flipV="1">
          <a:off x="21323300" y="1713433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167132</xdr:rowOff>
    </xdr:from>
    <xdr:to>
      <xdr:col>107</xdr:col>
      <xdr:colOff>101600</xdr:colOff>
      <xdr:row>100</xdr:row>
      <xdr:rowOff>97282</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0383500" y="1714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19050</xdr:rowOff>
    </xdr:from>
    <xdr:to>
      <xdr:col>111</xdr:col>
      <xdr:colOff>177800</xdr:colOff>
      <xdr:row>100</xdr:row>
      <xdr:rowOff>46482</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20434300" y="1716405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27687</xdr:rowOff>
    </xdr:from>
    <xdr:to>
      <xdr:col>102</xdr:col>
      <xdr:colOff>165100</xdr:colOff>
      <xdr:row>100</xdr:row>
      <xdr:rowOff>129287</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19494500" y="1717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46482</xdr:rowOff>
    </xdr:from>
    <xdr:to>
      <xdr:col>107</xdr:col>
      <xdr:colOff>50800</xdr:colOff>
      <xdr:row>100</xdr:row>
      <xdr:rowOff>78487</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19545300" y="1719148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61976</xdr:rowOff>
    </xdr:from>
    <xdr:to>
      <xdr:col>98</xdr:col>
      <xdr:colOff>38100</xdr:colOff>
      <xdr:row>100</xdr:row>
      <xdr:rowOff>163576</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8605500" y="1720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78487</xdr:rowOff>
    </xdr:from>
    <xdr:to>
      <xdr:col>102</xdr:col>
      <xdr:colOff>114300</xdr:colOff>
      <xdr:row>100</xdr:row>
      <xdr:rowOff>112776</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flipV="1">
          <a:off x="18656300" y="17223487"/>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45" name="n_1aveValue【公民館】&#10;一人当たり面積">
          <a:extLst>
            <a:ext uri="{FF2B5EF4-FFF2-40B4-BE49-F238E27FC236}">
              <a16:creationId xmlns:a16="http://schemas.microsoft.com/office/drawing/2014/main" id="{00000000-0008-0000-0E00-00004D030000}"/>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846" name="n_2aveValue【公民館】&#10;一人当たり面積">
          <a:extLst>
            <a:ext uri="{FF2B5EF4-FFF2-40B4-BE49-F238E27FC236}">
              <a16:creationId xmlns:a16="http://schemas.microsoft.com/office/drawing/2014/main" id="{00000000-0008-0000-0E00-00004E030000}"/>
            </a:ext>
          </a:extLst>
        </xdr:cNvPr>
        <xdr:cNvSpPr txBox="1"/>
      </xdr:nvSpPr>
      <xdr:spPr>
        <a:xfrm>
          <a:off x="20199427" y="1822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847" name="n_3aveValue【公民館】&#10;一人当たり面積">
          <a:extLst>
            <a:ext uri="{FF2B5EF4-FFF2-40B4-BE49-F238E27FC236}">
              <a16:creationId xmlns:a16="http://schemas.microsoft.com/office/drawing/2014/main" id="{00000000-0008-0000-0E00-00004F030000}"/>
            </a:ext>
          </a:extLst>
        </xdr:cNvPr>
        <xdr:cNvSpPr txBox="1"/>
      </xdr:nvSpPr>
      <xdr:spPr>
        <a:xfrm>
          <a:off x="19310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848" name="n_4aveValue【公民館】&#10;一人当たり面積">
          <a:extLst>
            <a:ext uri="{FF2B5EF4-FFF2-40B4-BE49-F238E27FC236}">
              <a16:creationId xmlns:a16="http://schemas.microsoft.com/office/drawing/2014/main" id="{00000000-0008-0000-0E00-000050030000}"/>
            </a:ext>
          </a:extLst>
        </xdr:cNvPr>
        <xdr:cNvSpPr txBox="1"/>
      </xdr:nvSpPr>
      <xdr:spPr>
        <a:xfrm>
          <a:off x="18421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86377</xdr:rowOff>
    </xdr:from>
    <xdr:ext cx="469744" cy="259045"/>
    <xdr:sp macro="" textlink="">
      <xdr:nvSpPr>
        <xdr:cNvPr id="849" name="n_1mainValue【公民館】&#10;一人当たり面積">
          <a:extLst>
            <a:ext uri="{FF2B5EF4-FFF2-40B4-BE49-F238E27FC236}">
              <a16:creationId xmlns:a16="http://schemas.microsoft.com/office/drawing/2014/main" id="{00000000-0008-0000-0E00-000051030000}"/>
            </a:ext>
          </a:extLst>
        </xdr:cNvPr>
        <xdr:cNvSpPr txBox="1"/>
      </xdr:nvSpPr>
      <xdr:spPr>
        <a:xfrm>
          <a:off x="210757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113809</xdr:rowOff>
    </xdr:from>
    <xdr:ext cx="469744" cy="259045"/>
    <xdr:sp macro="" textlink="">
      <xdr:nvSpPr>
        <xdr:cNvPr id="850" name="n_2mainValue【公民館】&#10;一人当たり面積">
          <a:extLst>
            <a:ext uri="{FF2B5EF4-FFF2-40B4-BE49-F238E27FC236}">
              <a16:creationId xmlns:a16="http://schemas.microsoft.com/office/drawing/2014/main" id="{00000000-0008-0000-0E00-000052030000}"/>
            </a:ext>
          </a:extLst>
        </xdr:cNvPr>
        <xdr:cNvSpPr txBox="1"/>
      </xdr:nvSpPr>
      <xdr:spPr>
        <a:xfrm>
          <a:off x="20199427" y="1691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145814</xdr:rowOff>
    </xdr:from>
    <xdr:ext cx="469744" cy="259045"/>
    <xdr:sp macro="" textlink="">
      <xdr:nvSpPr>
        <xdr:cNvPr id="851" name="n_3mainValue【公民館】&#10;一人当たり面積">
          <a:extLst>
            <a:ext uri="{FF2B5EF4-FFF2-40B4-BE49-F238E27FC236}">
              <a16:creationId xmlns:a16="http://schemas.microsoft.com/office/drawing/2014/main" id="{00000000-0008-0000-0E00-000053030000}"/>
            </a:ext>
          </a:extLst>
        </xdr:cNvPr>
        <xdr:cNvSpPr txBox="1"/>
      </xdr:nvSpPr>
      <xdr:spPr>
        <a:xfrm>
          <a:off x="19310427" y="1694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8653</xdr:rowOff>
    </xdr:from>
    <xdr:ext cx="469744" cy="259045"/>
    <xdr:sp macro="" textlink="">
      <xdr:nvSpPr>
        <xdr:cNvPr id="852" name="n_4mainValue【公民館】&#10;一人当たり面積">
          <a:extLst>
            <a:ext uri="{FF2B5EF4-FFF2-40B4-BE49-F238E27FC236}">
              <a16:creationId xmlns:a16="http://schemas.microsoft.com/office/drawing/2014/main" id="{00000000-0008-0000-0E00-000054030000}"/>
            </a:ext>
          </a:extLst>
        </xdr:cNvPr>
        <xdr:cNvSpPr txBox="1"/>
      </xdr:nvSpPr>
      <xdr:spPr>
        <a:xfrm>
          <a:off x="18421427" y="1698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E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類似団体と比較して特に有形固定資産減価償却率が高くなっている施設は、認定こども園・幼稚園・保育所、公営住宅、公民館であり、特に低くなっている施設は、橋梁・トンネルである。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市で管理する保育所の数が少なく、老朽化が進んでいることから比率が高くなっている。今後、老朽化している既存保育園の整備事業が予定されているため、比率の改善が見込め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公営住宅については、多くが昭和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年代から昭和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年代にかけて建設された建物であるため比率が高くなっている。長寿命化計画等に基づき日々の維持管理や更新計画を進めており、令和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年度は比率が改善した。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公民館については、当市の面積が山梨県の市のなかで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番目の広さであり市内各地に多く点在している理由から、老朽化対策や配置の適正化が難しく比率が高い状況である。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橋梁・トンネルについては、有形固定資産減価償却率は低くなっているが、一人当たりの有形固定資産（償却資産）額は大幅に上回っている状況である。これは、市道として管理する橋りょうが</a:t>
          </a:r>
          <a:r>
            <a:rPr kumimoji="1" lang="en-US" altLang="ja-JP" sz="1300">
              <a:latin typeface="ＭＳ Ｐゴシック" panose="020B0600070205080204" pitchFamily="50" charset="-128"/>
              <a:ea typeface="ＭＳ Ｐゴシック" panose="020B0600070205080204" pitchFamily="50" charset="-128"/>
            </a:rPr>
            <a:t>230</a:t>
          </a:r>
          <a:r>
            <a:rPr kumimoji="1" lang="ja-JP" altLang="en-US" sz="1300">
              <a:latin typeface="ＭＳ Ｐゴシック" panose="020B0600070205080204" pitchFamily="50" charset="-128"/>
              <a:ea typeface="ＭＳ Ｐゴシック" panose="020B0600070205080204" pitchFamily="50" charset="-128"/>
            </a:rPr>
            <a:t>橋、トンネルも</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本あり、当市の地理的特色が要因である。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山梨県大月市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21,742
21,410
280.25
14,626,678
13,860,651
717,627
7,865,187
13,918,203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19050</xdr:rowOff>
    </xdr:from>
    <xdr:to>
      <xdr:col>24</xdr:col>
      <xdr:colOff>114300</xdr:colOff>
      <xdr:row>37</xdr:row>
      <xdr:rowOff>120650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168927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34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162560</xdr:rowOff>
    </xdr:from>
    <xdr:to>
      <xdr:col>20</xdr:col>
      <xdr:colOff>38100</xdr:colOff>
      <xdr:row>37</xdr:row>
      <xdr:rowOff>92710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37</xdr:row>
      <xdr:rowOff>69850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797300" y="638556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134620</xdr:rowOff>
    </xdr:from>
    <xdr:to>
      <xdr:col>15</xdr:col>
      <xdr:colOff>101600</xdr:colOff>
      <xdr:row>37</xdr:row>
      <xdr:rowOff>64770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13970</xdr:rowOff>
    </xdr:from>
    <xdr:to>
      <xdr:col>19</xdr:col>
      <xdr:colOff>177800</xdr:colOff>
      <xdr:row>37</xdr:row>
      <xdr:rowOff>41910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908300" y="635762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106680</xdr:rowOff>
    </xdr:from>
    <xdr:to>
      <xdr:col>10</xdr:col>
      <xdr:colOff>165100</xdr:colOff>
      <xdr:row>37</xdr:row>
      <xdr:rowOff>36830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157480</xdr:rowOff>
    </xdr:from>
    <xdr:to>
      <xdr:col>15</xdr:col>
      <xdr:colOff>50800</xdr:colOff>
      <xdr:row>37</xdr:row>
      <xdr:rowOff>13970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019300" y="63296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78740</xdr:rowOff>
    </xdr:from>
    <xdr:to>
      <xdr:col>6</xdr:col>
      <xdr:colOff>38100</xdr:colOff>
      <xdr:row>37</xdr:row>
      <xdr:rowOff>8890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079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129540</xdr:rowOff>
    </xdr:from>
    <xdr:to>
      <xdr:col>10</xdr:col>
      <xdr:colOff>114300</xdr:colOff>
      <xdr:row>36</xdr:row>
      <xdr:rowOff>157480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130300" y="63017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64787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47007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41927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83837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81297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08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53357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605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25417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9277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67327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59690</xdr:rowOff>
    </xdr:from>
    <xdr:to>
      <xdr:col>50</xdr:col>
      <xdr:colOff>165100</xdr:colOff>
      <xdr:row>37</xdr:row>
      <xdr:rowOff>161290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95250</xdr:rowOff>
    </xdr:from>
    <xdr:to>
      <xdr:col>55</xdr:col>
      <xdr:colOff>0</xdr:colOff>
      <xdr:row>37</xdr:row>
      <xdr:rowOff>110490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4389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74930</xdr:rowOff>
    </xdr:from>
    <xdr:to>
      <xdr:col>46</xdr:col>
      <xdr:colOff>38100</xdr:colOff>
      <xdr:row>38</xdr:row>
      <xdr:rowOff>5080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110490</xdr:rowOff>
    </xdr:from>
    <xdr:to>
      <xdr:col>50</xdr:col>
      <xdr:colOff>114300</xdr:colOff>
      <xdr:row>37</xdr:row>
      <xdr:rowOff>125730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454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90170</xdr:rowOff>
    </xdr:from>
    <xdr:to>
      <xdr:col>41</xdr:col>
      <xdr:colOff>101600</xdr:colOff>
      <xdr:row>38</xdr:row>
      <xdr:rowOff>20320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125730</xdr:rowOff>
    </xdr:from>
    <xdr:to>
      <xdr:col>45</xdr:col>
      <xdr:colOff>177800</xdr:colOff>
      <xdr:row>37</xdr:row>
      <xdr:rowOff>140970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469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113030</xdr:rowOff>
    </xdr:from>
    <xdr:to>
      <xdr:col>36</xdr:col>
      <xdr:colOff>165100</xdr:colOff>
      <xdr:row>38</xdr:row>
      <xdr:rowOff>43180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140970</xdr:rowOff>
    </xdr:from>
    <xdr:to>
      <xdr:col>41</xdr:col>
      <xdr:colOff>50800</xdr:colOff>
      <xdr:row>37</xdr:row>
      <xdr:rowOff>163830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484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6367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21607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36847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59707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10160</xdr:rowOff>
    </xdr:from>
    <xdr:to>
      <xdr:col>24</xdr:col>
      <xdr:colOff>114300</xdr:colOff>
      <xdr:row>63</xdr:row>
      <xdr:rowOff>111760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160037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143510</xdr:rowOff>
    </xdr:from>
    <xdr:to>
      <xdr:col>20</xdr:col>
      <xdr:colOff>38100</xdr:colOff>
      <xdr:row>63</xdr:row>
      <xdr:rowOff>73660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22860</xdr:rowOff>
    </xdr:from>
    <xdr:to>
      <xdr:col>24</xdr:col>
      <xdr:colOff>63500</xdr:colOff>
      <xdr:row>63</xdr:row>
      <xdr:rowOff>60960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8242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101600</xdr:rowOff>
    </xdr:from>
    <xdr:to>
      <xdr:col>15</xdr:col>
      <xdr:colOff>101600</xdr:colOff>
      <xdr:row>63</xdr:row>
      <xdr:rowOff>31750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152400</xdr:rowOff>
    </xdr:from>
    <xdr:to>
      <xdr:col>19</xdr:col>
      <xdr:colOff>177800</xdr:colOff>
      <xdr:row>63</xdr:row>
      <xdr:rowOff>22860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7823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59690</xdr:rowOff>
    </xdr:from>
    <xdr:to>
      <xdr:col>10</xdr:col>
      <xdr:colOff>165100</xdr:colOff>
      <xdr:row>62</xdr:row>
      <xdr:rowOff>161290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110490</xdr:rowOff>
    </xdr:from>
    <xdr:to>
      <xdr:col>15</xdr:col>
      <xdr:colOff>50800</xdr:colOff>
      <xdr:row>62</xdr:row>
      <xdr:rowOff>152400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7403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17780</xdr:rowOff>
    </xdr:from>
    <xdr:to>
      <xdr:col>6</xdr:col>
      <xdr:colOff>38100</xdr:colOff>
      <xdr:row>62</xdr:row>
      <xdr:rowOff>119380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68580</xdr:rowOff>
    </xdr:from>
    <xdr:to>
      <xdr:col>10</xdr:col>
      <xdr:colOff>114300</xdr:colOff>
      <xdr:row>62</xdr:row>
      <xdr:rowOff>110490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698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64787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22877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152417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110507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459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34307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62230</xdr:rowOff>
    </xdr:from>
    <xdr:to>
      <xdr:col>50</xdr:col>
      <xdr:colOff>165100</xdr:colOff>
      <xdr:row>62</xdr:row>
      <xdr:rowOff>163830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6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106680</xdr:rowOff>
    </xdr:from>
    <xdr:to>
      <xdr:col>55</xdr:col>
      <xdr:colOff>0</xdr:colOff>
      <xdr:row>62</xdr:row>
      <xdr:rowOff>113030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73658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67310</xdr:rowOff>
    </xdr:from>
    <xdr:to>
      <xdr:col>46</xdr:col>
      <xdr:colOff>38100</xdr:colOff>
      <xdr:row>62</xdr:row>
      <xdr:rowOff>168910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113030</xdr:rowOff>
    </xdr:from>
    <xdr:to>
      <xdr:col>50</xdr:col>
      <xdr:colOff>114300</xdr:colOff>
      <xdr:row>62</xdr:row>
      <xdr:rowOff>118110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74293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74930</xdr:rowOff>
    </xdr:from>
    <xdr:to>
      <xdr:col>41</xdr:col>
      <xdr:colOff>101600</xdr:colOff>
      <xdr:row>63</xdr:row>
      <xdr:rowOff>5080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118110</xdr:rowOff>
    </xdr:from>
    <xdr:to>
      <xdr:col>45</xdr:col>
      <xdr:colOff>177800</xdr:colOff>
      <xdr:row>62</xdr:row>
      <xdr:rowOff>125730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7480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82550</xdr:rowOff>
    </xdr:from>
    <xdr:to>
      <xdr:col>36</xdr:col>
      <xdr:colOff>165100</xdr:colOff>
      <xdr:row>63</xdr:row>
      <xdr:rowOff>12700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125730</xdr:rowOff>
    </xdr:from>
    <xdr:to>
      <xdr:col>41</xdr:col>
      <xdr:colOff>50800</xdr:colOff>
      <xdr:row>62</xdr:row>
      <xdr:rowOff>133350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755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154957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160037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167657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3827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100982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98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82550</xdr:rowOff>
    </xdr:from>
    <xdr:to>
      <xdr:col>24</xdr:col>
      <xdr:colOff>114300</xdr:colOff>
      <xdr:row>82</xdr:row>
      <xdr:rowOff>12700</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105427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133350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398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xdr:rowOff>
    </xdr:from>
    <xdr:to>
      <xdr:col>15</xdr:col>
      <xdr:colOff>101600</xdr:colOff>
      <xdr:row>81</xdr:row>
      <xdr:rowOff>107950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57150</xdr:rowOff>
    </xdr:from>
    <xdr:to>
      <xdr:col>19</xdr:col>
      <xdr:colOff>177800</xdr:colOff>
      <xdr:row>81</xdr:row>
      <xdr:rowOff>95250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394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139700</xdr:rowOff>
    </xdr:from>
    <xdr:to>
      <xdr:col>10</xdr:col>
      <xdr:colOff>165100</xdr:colOff>
      <xdr:row>81</xdr:row>
      <xdr:rowOff>69850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19050</xdr:rowOff>
    </xdr:from>
    <xdr:to>
      <xdr:col>15</xdr:col>
      <xdr:colOff>50800</xdr:colOff>
      <xdr:row>81</xdr:row>
      <xdr:rowOff>57150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390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101600</xdr:rowOff>
    </xdr:from>
    <xdr:to>
      <xdr:col>6</xdr:col>
      <xdr:colOff>38100</xdr:colOff>
      <xdr:row>81</xdr:row>
      <xdr:rowOff>31750</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152400</xdr:rowOff>
    </xdr:from>
    <xdr:to>
      <xdr:col>10</xdr:col>
      <xdr:colOff>114300</xdr:colOff>
      <xdr:row>81</xdr:row>
      <xdr:rowOff>19050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386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28591</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19066</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24782</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124477</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86377</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48277</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F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F00-00005A01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F00-00005C010000}"/>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F00-00005E010000}"/>
            </a:ext>
          </a:extLst>
        </xdr:cNvPr>
        <xdr:cNvSpPr txBox="1"/>
      </xdr:nvSpPr>
      <xdr:spPr>
        <a:xfrm>
          <a:off x="10515600" y="1424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68943</xdr:rowOff>
    </xdr:from>
    <xdr:to>
      <xdr:col>55</xdr:col>
      <xdr:colOff>50800</xdr:colOff>
      <xdr:row>84</xdr:row>
      <xdr:rowOff>170543</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10426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47370</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F00-00006A010000}"/>
            </a:ext>
          </a:extLst>
        </xdr:cNvPr>
        <xdr:cNvSpPr txBox="1"/>
      </xdr:nvSpPr>
      <xdr:spPr>
        <a:xfrm>
          <a:off x="10515600"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75474</xdr:rowOff>
    </xdr:from>
    <xdr:to>
      <xdr:col>50</xdr:col>
      <xdr:colOff>165100</xdr:colOff>
      <xdr:row>85</xdr:row>
      <xdr:rowOff>5624</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9588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119743</xdr:rowOff>
    </xdr:from>
    <xdr:to>
      <xdr:col>55</xdr:col>
      <xdr:colOff>0</xdr:colOff>
      <xdr:row>84</xdr:row>
      <xdr:rowOff>126274</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9639300" y="1452154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82006</xdr:rowOff>
    </xdr:from>
    <xdr:to>
      <xdr:col>46</xdr:col>
      <xdr:colOff>38100</xdr:colOff>
      <xdr:row>85</xdr:row>
      <xdr:rowOff>12156</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8699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126274</xdr:rowOff>
    </xdr:from>
    <xdr:to>
      <xdr:col>50</xdr:col>
      <xdr:colOff>114300</xdr:colOff>
      <xdr:row>84</xdr:row>
      <xdr:rowOff>132806</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8750300" y="145280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91802</xdr:rowOff>
    </xdr:from>
    <xdr:to>
      <xdr:col>41</xdr:col>
      <xdr:colOff>101600</xdr:colOff>
      <xdr:row>85</xdr:row>
      <xdr:rowOff>21952</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810500" y="144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132806</xdr:rowOff>
    </xdr:from>
    <xdr:to>
      <xdr:col>45</xdr:col>
      <xdr:colOff>177800</xdr:colOff>
      <xdr:row>84</xdr:row>
      <xdr:rowOff>142602</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7861300" y="1453460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101600</xdr:rowOff>
    </xdr:from>
    <xdr:to>
      <xdr:col>36</xdr:col>
      <xdr:colOff>165100</xdr:colOff>
      <xdr:row>85</xdr:row>
      <xdr:rowOff>31750</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692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142602</xdr:rowOff>
    </xdr:from>
    <xdr:to>
      <xdr:col>41</xdr:col>
      <xdr:colOff>50800</xdr:colOff>
      <xdr:row>84</xdr:row>
      <xdr:rowOff>152400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6972300" y="1454440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00000000-0008-0000-0F00-000073010000}"/>
            </a:ext>
          </a:extLst>
        </xdr:cNvPr>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00000000-0008-0000-0F00-000074010000}"/>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00000000-0008-0000-0F00-000075010000}"/>
            </a:ext>
          </a:extLst>
        </xdr:cNvPr>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00000000-0008-0000-0F00-000076010000}"/>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168201</xdr:rowOff>
    </xdr:from>
    <xdr:ext cx="469744" cy="259045"/>
    <xdr:sp macro="" textlink="">
      <xdr:nvSpPr>
        <xdr:cNvPr id="375" name="n_1mainValue【福祉施設】&#10;一人当たり面積">
          <a:extLst>
            <a:ext uri="{FF2B5EF4-FFF2-40B4-BE49-F238E27FC236}">
              <a16:creationId xmlns:a16="http://schemas.microsoft.com/office/drawing/2014/main" id="{00000000-0008-0000-0F00-000077010000}"/>
            </a:ext>
          </a:extLst>
        </xdr:cNvPr>
        <xdr:cNvSpPr txBox="1"/>
      </xdr:nvSpPr>
      <xdr:spPr>
        <a:xfrm>
          <a:off x="93917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3283</xdr:rowOff>
    </xdr:from>
    <xdr:ext cx="469744" cy="259045"/>
    <xdr:sp macro="" textlink="">
      <xdr:nvSpPr>
        <xdr:cNvPr id="376" name="n_2mainValue【福祉施設】&#10;一人当たり面積">
          <a:extLst>
            <a:ext uri="{FF2B5EF4-FFF2-40B4-BE49-F238E27FC236}">
              <a16:creationId xmlns:a16="http://schemas.microsoft.com/office/drawing/2014/main" id="{00000000-0008-0000-0F00-000078010000}"/>
            </a:ext>
          </a:extLst>
        </xdr:cNvPr>
        <xdr:cNvSpPr txBox="1"/>
      </xdr:nvSpPr>
      <xdr:spPr>
        <a:xfrm>
          <a:off x="851542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13079</xdr:rowOff>
    </xdr:from>
    <xdr:ext cx="469744" cy="259045"/>
    <xdr:sp macro="" textlink="">
      <xdr:nvSpPr>
        <xdr:cNvPr id="377" name="n_3mainValue【福祉施設】&#10;一人当たり面積">
          <a:extLst>
            <a:ext uri="{FF2B5EF4-FFF2-40B4-BE49-F238E27FC236}">
              <a16:creationId xmlns:a16="http://schemas.microsoft.com/office/drawing/2014/main" id="{00000000-0008-0000-0F00-000079010000}"/>
            </a:ext>
          </a:extLst>
        </xdr:cNvPr>
        <xdr:cNvSpPr txBox="1"/>
      </xdr:nvSpPr>
      <xdr:spPr>
        <a:xfrm>
          <a:off x="7626427" y="1458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22877</xdr:rowOff>
    </xdr:from>
    <xdr:ext cx="469744" cy="259045"/>
    <xdr:sp macro="" textlink="">
      <xdr:nvSpPr>
        <xdr:cNvPr id="378" name="n_4mainValue【福祉施設】&#10;一人当たり面積">
          <a:extLst>
            <a:ext uri="{FF2B5EF4-FFF2-40B4-BE49-F238E27FC236}">
              <a16:creationId xmlns:a16="http://schemas.microsoft.com/office/drawing/2014/main" id="{00000000-0008-0000-0F00-00007A010000}"/>
            </a:ext>
          </a:extLst>
        </xdr:cNvPr>
        <xdr:cNvSpPr txBox="1"/>
      </xdr:nvSpPr>
      <xdr:spPr>
        <a:xfrm>
          <a:off x="6737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F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0000000-0008-0000-0F00-000095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0000000-0008-0000-0F00-000097010000}"/>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F00-000099010000}"/>
            </a:ext>
          </a:extLst>
        </xdr:cNvPr>
        <xdr:cNvSpPr txBox="1"/>
      </xdr:nvSpPr>
      <xdr:spPr>
        <a:xfrm>
          <a:off x="46736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98879</xdr:rowOff>
    </xdr:from>
    <xdr:to>
      <xdr:col>24</xdr:col>
      <xdr:colOff>114300</xdr:colOff>
      <xdr:row>108</xdr:row>
      <xdr:rowOff>29029</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45847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77306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F00-0000A5010000}"/>
            </a:ext>
          </a:extLst>
        </xdr:cNvPr>
        <xdr:cNvSpPr txBox="1"/>
      </xdr:nvSpPr>
      <xdr:spPr>
        <a:xfrm>
          <a:off x="4673600"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66221</xdr:rowOff>
    </xdr:from>
    <xdr:to>
      <xdr:col>20</xdr:col>
      <xdr:colOff>38100</xdr:colOff>
      <xdr:row>107</xdr:row>
      <xdr:rowOff>167821</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3746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117021</xdr:rowOff>
    </xdr:from>
    <xdr:to>
      <xdr:col>24</xdr:col>
      <xdr:colOff>63500</xdr:colOff>
      <xdr:row>107</xdr:row>
      <xdr:rowOff>149679</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3797300" y="184621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33564</xdr:rowOff>
    </xdr:from>
    <xdr:to>
      <xdr:col>15</xdr:col>
      <xdr:colOff>101600</xdr:colOff>
      <xdr:row>107</xdr:row>
      <xdr:rowOff>135164</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2857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84364</xdr:rowOff>
    </xdr:from>
    <xdr:to>
      <xdr:col>19</xdr:col>
      <xdr:colOff>177800</xdr:colOff>
      <xdr:row>107</xdr:row>
      <xdr:rowOff>117021</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908300" y="18429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907</xdr:rowOff>
    </xdr:from>
    <xdr:to>
      <xdr:col>10</xdr:col>
      <xdr:colOff>165100</xdr:colOff>
      <xdr:row>107</xdr:row>
      <xdr:rowOff>102507</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968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51707</xdr:rowOff>
    </xdr:from>
    <xdr:to>
      <xdr:col>15</xdr:col>
      <xdr:colOff>50800</xdr:colOff>
      <xdr:row>107</xdr:row>
      <xdr:rowOff>84364</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2019300" y="18396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139700</xdr:rowOff>
    </xdr:from>
    <xdr:to>
      <xdr:col>6</xdr:col>
      <xdr:colOff>38100</xdr:colOff>
      <xdr:row>107</xdr:row>
      <xdr:rowOff>69850</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079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19050</xdr:rowOff>
    </xdr:from>
    <xdr:to>
      <xdr:col>10</xdr:col>
      <xdr:colOff>114300</xdr:colOff>
      <xdr:row>107</xdr:row>
      <xdr:rowOff>51707</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130300" y="1836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158948</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F00-0000B2010000}"/>
            </a:ext>
          </a:extLst>
        </xdr:cNvPr>
        <xdr:cNvSpPr txBox="1"/>
      </xdr:nvSpPr>
      <xdr:spPr>
        <a:xfrm>
          <a:off x="35820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126291</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F00-0000B3010000}"/>
            </a:ext>
          </a:extLst>
        </xdr:cNvPr>
        <xdr:cNvSpPr txBox="1"/>
      </xdr:nvSpPr>
      <xdr:spPr>
        <a:xfrm>
          <a:off x="2705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93634</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F00-0000B4010000}"/>
            </a:ext>
          </a:extLst>
        </xdr:cNvPr>
        <xdr:cNvSpPr txBox="1"/>
      </xdr:nvSpPr>
      <xdr:spPr>
        <a:xfrm>
          <a:off x="1816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60977</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F00-0000B5010000}"/>
            </a:ext>
          </a:extLst>
        </xdr:cNvPr>
        <xdr:cNvSpPr txBox="1"/>
      </xdr:nvSpPr>
      <xdr:spPr>
        <a:xfrm>
          <a:off x="927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F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F00-0000CE010000}"/>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F00-0000D0010000}"/>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F00-0000D2010000}"/>
            </a:ext>
          </a:extLst>
        </xdr:cNvPr>
        <xdr:cNvSpPr txBox="1"/>
      </xdr:nvSpPr>
      <xdr:spPr>
        <a:xfrm>
          <a:off x="10515600" y="18213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104267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6366</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F00-0000DE010000}"/>
            </a:ext>
          </a:extLst>
        </xdr:cNvPr>
        <xdr:cNvSpPr txBox="1"/>
      </xdr:nvSpPr>
      <xdr:spPr>
        <a:xfrm>
          <a:off x="10515600"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164464</xdr:rowOff>
    </xdr:from>
    <xdr:to>
      <xdr:col>50</xdr:col>
      <xdr:colOff>165100</xdr:colOff>
      <xdr:row>106</xdr:row>
      <xdr:rowOff>94614</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95885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34289</xdr:rowOff>
    </xdr:from>
    <xdr:to>
      <xdr:col>55</xdr:col>
      <xdr:colOff>0</xdr:colOff>
      <xdr:row>106</xdr:row>
      <xdr:rowOff>43814</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9639300" y="1820798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636</xdr:rowOff>
    </xdr:from>
    <xdr:to>
      <xdr:col>46</xdr:col>
      <xdr:colOff>38100</xdr:colOff>
      <xdr:row>106</xdr:row>
      <xdr:rowOff>102236</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86995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43814</xdr:rowOff>
    </xdr:from>
    <xdr:to>
      <xdr:col>50</xdr:col>
      <xdr:colOff>114300</xdr:colOff>
      <xdr:row>106</xdr:row>
      <xdr:rowOff>51436</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8750300" y="182175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12064</xdr:rowOff>
    </xdr:from>
    <xdr:to>
      <xdr:col>41</xdr:col>
      <xdr:colOff>101600</xdr:colOff>
      <xdr:row>106</xdr:row>
      <xdr:rowOff>113664</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7810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51436</xdr:rowOff>
    </xdr:from>
    <xdr:to>
      <xdr:col>45</xdr:col>
      <xdr:colOff>177800</xdr:colOff>
      <xdr:row>106</xdr:row>
      <xdr:rowOff>62864</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7861300" y="182251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21589</xdr:rowOff>
    </xdr:from>
    <xdr:to>
      <xdr:col>36</xdr:col>
      <xdr:colOff>165100</xdr:colOff>
      <xdr:row>106</xdr:row>
      <xdr:rowOff>123189</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6921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62864</xdr:rowOff>
    </xdr:from>
    <xdr:to>
      <xdr:col>41</xdr:col>
      <xdr:colOff>50800</xdr:colOff>
      <xdr:row>106</xdr:row>
      <xdr:rowOff>72389</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6972300" y="1823656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87" name="n_1aveValue【市民会館】&#10;一人当たり面積">
          <a:extLst>
            <a:ext uri="{FF2B5EF4-FFF2-40B4-BE49-F238E27FC236}">
              <a16:creationId xmlns:a16="http://schemas.microsoft.com/office/drawing/2014/main" id="{00000000-0008-0000-0F00-0000E7010000}"/>
            </a:ext>
          </a:extLst>
        </xdr:cNvPr>
        <xdr:cNvSpPr txBox="1"/>
      </xdr:nvSpPr>
      <xdr:spPr>
        <a:xfrm>
          <a:off x="9391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488" name="n_2aveValue【市民会館】&#10;一人当たり面積">
          <a:extLst>
            <a:ext uri="{FF2B5EF4-FFF2-40B4-BE49-F238E27FC236}">
              <a16:creationId xmlns:a16="http://schemas.microsoft.com/office/drawing/2014/main" id="{00000000-0008-0000-0F00-0000E8010000}"/>
            </a:ext>
          </a:extLst>
        </xdr:cNvPr>
        <xdr:cNvSpPr txBox="1"/>
      </xdr:nvSpPr>
      <xdr:spPr>
        <a:xfrm>
          <a:off x="8515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aveValue【市民会館】&#10;一人当たり面積">
          <a:extLst>
            <a:ext uri="{FF2B5EF4-FFF2-40B4-BE49-F238E27FC236}">
              <a16:creationId xmlns:a16="http://schemas.microsoft.com/office/drawing/2014/main" id="{00000000-0008-0000-0F00-0000E9010000}"/>
            </a:ext>
          </a:extLst>
        </xdr:cNvPr>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00000000-0008-0000-0F00-0000EA010000}"/>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111141</xdr:rowOff>
    </xdr:from>
    <xdr:ext cx="469744" cy="259045"/>
    <xdr:sp macro="" textlink="">
      <xdr:nvSpPr>
        <xdr:cNvPr id="491" name="n_1mainValue【市民会館】&#10;一人当たり面積">
          <a:extLst>
            <a:ext uri="{FF2B5EF4-FFF2-40B4-BE49-F238E27FC236}">
              <a16:creationId xmlns:a16="http://schemas.microsoft.com/office/drawing/2014/main" id="{00000000-0008-0000-0F00-0000EB010000}"/>
            </a:ext>
          </a:extLst>
        </xdr:cNvPr>
        <xdr:cNvSpPr txBox="1"/>
      </xdr:nvSpPr>
      <xdr:spPr>
        <a:xfrm>
          <a:off x="9391727" y="1794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118763</xdr:rowOff>
    </xdr:from>
    <xdr:ext cx="469744" cy="259045"/>
    <xdr:sp macro="" textlink="">
      <xdr:nvSpPr>
        <xdr:cNvPr id="492" name="n_2mainValue【市民会館】&#10;一人当たり面積">
          <a:extLst>
            <a:ext uri="{FF2B5EF4-FFF2-40B4-BE49-F238E27FC236}">
              <a16:creationId xmlns:a16="http://schemas.microsoft.com/office/drawing/2014/main" id="{00000000-0008-0000-0F00-0000EC010000}"/>
            </a:ext>
          </a:extLst>
        </xdr:cNvPr>
        <xdr:cNvSpPr txBox="1"/>
      </xdr:nvSpPr>
      <xdr:spPr>
        <a:xfrm>
          <a:off x="8515427" y="1794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130191</xdr:rowOff>
    </xdr:from>
    <xdr:ext cx="469744" cy="259045"/>
    <xdr:sp macro="" textlink="">
      <xdr:nvSpPr>
        <xdr:cNvPr id="493" name="n_3mainValue【市民会館】&#10;一人当たり面積">
          <a:extLst>
            <a:ext uri="{FF2B5EF4-FFF2-40B4-BE49-F238E27FC236}">
              <a16:creationId xmlns:a16="http://schemas.microsoft.com/office/drawing/2014/main" id="{00000000-0008-0000-0F00-0000ED010000}"/>
            </a:ext>
          </a:extLst>
        </xdr:cNvPr>
        <xdr:cNvSpPr txBox="1"/>
      </xdr:nvSpPr>
      <xdr:spPr>
        <a:xfrm>
          <a:off x="7626427" y="1796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139716</xdr:rowOff>
    </xdr:from>
    <xdr:ext cx="469744" cy="259045"/>
    <xdr:sp macro="" textlink="">
      <xdr:nvSpPr>
        <xdr:cNvPr id="494" name="n_4mainValue【市民会館】&#10;一人当たり面積">
          <a:extLst>
            <a:ext uri="{FF2B5EF4-FFF2-40B4-BE49-F238E27FC236}">
              <a16:creationId xmlns:a16="http://schemas.microsoft.com/office/drawing/2014/main" id="{00000000-0008-0000-0F00-0000EE010000}"/>
            </a:ext>
          </a:extLst>
        </xdr:cNvPr>
        <xdr:cNvSpPr txBox="1"/>
      </xdr:nvSpPr>
      <xdr:spPr>
        <a:xfrm>
          <a:off x="6737427" y="1797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0F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00000000-0008-0000-0F00-000009020000}"/>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00000000-0008-0000-0F00-00000B020000}"/>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0000000-0008-0000-0F00-00000D020000}"/>
            </a:ext>
          </a:extLst>
        </xdr:cNvPr>
        <xdr:cNvSpPr txBox="1"/>
      </xdr:nvSpPr>
      <xdr:spPr>
        <a:xfrm>
          <a:off x="16357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43362</xdr:rowOff>
    </xdr:from>
    <xdr:to>
      <xdr:col>85</xdr:col>
      <xdr:colOff>177800</xdr:colOff>
      <xdr:row>40</xdr:row>
      <xdr:rowOff>144962</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6268700" y="69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21789</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F00-000019020000}"/>
            </a:ext>
          </a:extLst>
        </xdr:cNvPr>
        <xdr:cNvSpPr txBox="1"/>
      </xdr:nvSpPr>
      <xdr:spPr>
        <a:xfrm>
          <a:off x="16357600"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43362</xdr:rowOff>
    </xdr:from>
    <xdr:to>
      <xdr:col>81</xdr:col>
      <xdr:colOff>101600</xdr:colOff>
      <xdr:row>40</xdr:row>
      <xdr:rowOff>144962</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5430500" y="69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94162</xdr:rowOff>
    </xdr:from>
    <xdr:to>
      <xdr:col>85</xdr:col>
      <xdr:colOff>127000</xdr:colOff>
      <xdr:row>40</xdr:row>
      <xdr:rowOff>94162</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5481300" y="69521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170724</xdr:rowOff>
    </xdr:from>
    <xdr:to>
      <xdr:col>76</xdr:col>
      <xdr:colOff>165100</xdr:colOff>
      <xdr:row>40</xdr:row>
      <xdr:rowOff>100874</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45415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50074</xdr:rowOff>
    </xdr:from>
    <xdr:to>
      <xdr:col>81</xdr:col>
      <xdr:colOff>50800</xdr:colOff>
      <xdr:row>40</xdr:row>
      <xdr:rowOff>94162</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4592300" y="690807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82550</xdr:rowOff>
    </xdr:from>
    <xdr:to>
      <xdr:col>72</xdr:col>
      <xdr:colOff>38100</xdr:colOff>
      <xdr:row>40</xdr:row>
      <xdr:rowOff>12700</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365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133350</xdr:rowOff>
    </xdr:from>
    <xdr:to>
      <xdr:col>76</xdr:col>
      <xdr:colOff>114300</xdr:colOff>
      <xdr:row>40</xdr:row>
      <xdr:rowOff>50074</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3703300" y="6819900"/>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38463</xdr:rowOff>
    </xdr:from>
    <xdr:to>
      <xdr:col>67</xdr:col>
      <xdr:colOff>101600</xdr:colOff>
      <xdr:row>39</xdr:row>
      <xdr:rowOff>140063</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27635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89263</xdr:rowOff>
    </xdr:from>
    <xdr:to>
      <xdr:col>71</xdr:col>
      <xdr:colOff>177800</xdr:colOff>
      <xdr:row>39</xdr:row>
      <xdr:rowOff>133350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814300" y="677581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5266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136089</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5266044" y="699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92001</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4389744" y="69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3827</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3500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131190</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2611744"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00000000-0008-0000-0F00-000042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00000000-0008-0000-0F00-000044020000}"/>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00000000-0008-0000-0F00-000046020000}"/>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00000000-0008-0000-0F00-000048020000}"/>
            </a:ext>
          </a:extLst>
        </xdr:cNvPr>
        <xdr:cNvSpPr txBox="1"/>
      </xdr:nvSpPr>
      <xdr:spPr>
        <a:xfrm>
          <a:off x="22199600" y="6714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117608</xdr:rowOff>
    </xdr:from>
    <xdr:to>
      <xdr:col>116</xdr:col>
      <xdr:colOff>114300</xdr:colOff>
      <xdr:row>41</xdr:row>
      <xdr:rowOff>47758</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2110700" y="69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96035</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00000000-0008-0000-0F00-000054020000}"/>
            </a:ext>
          </a:extLst>
        </xdr:cNvPr>
        <xdr:cNvSpPr txBox="1"/>
      </xdr:nvSpPr>
      <xdr:spPr>
        <a:xfrm>
          <a:off x="22199600" y="695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134315</xdr:rowOff>
    </xdr:from>
    <xdr:to>
      <xdr:col>112</xdr:col>
      <xdr:colOff>38100</xdr:colOff>
      <xdr:row>41</xdr:row>
      <xdr:rowOff>64465</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21272500" y="699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168408</xdr:rowOff>
    </xdr:from>
    <xdr:to>
      <xdr:col>116</xdr:col>
      <xdr:colOff>63500</xdr:colOff>
      <xdr:row>41</xdr:row>
      <xdr:rowOff>13665</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21323300" y="7026408"/>
          <a:ext cx="838200" cy="1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127081</xdr:rowOff>
    </xdr:from>
    <xdr:to>
      <xdr:col>107</xdr:col>
      <xdr:colOff>101600</xdr:colOff>
      <xdr:row>41</xdr:row>
      <xdr:rowOff>57231</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20383500" y="698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6431</xdr:rowOff>
    </xdr:from>
    <xdr:to>
      <xdr:col>111</xdr:col>
      <xdr:colOff>177800</xdr:colOff>
      <xdr:row>41</xdr:row>
      <xdr:rowOff>13665</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20434300" y="7035881"/>
          <a:ext cx="889000" cy="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145405</xdr:rowOff>
    </xdr:from>
    <xdr:to>
      <xdr:col>102</xdr:col>
      <xdr:colOff>165100</xdr:colOff>
      <xdr:row>41</xdr:row>
      <xdr:rowOff>75555</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19494500" y="70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6431</xdr:rowOff>
    </xdr:from>
    <xdr:to>
      <xdr:col>107</xdr:col>
      <xdr:colOff>50800</xdr:colOff>
      <xdr:row>41</xdr:row>
      <xdr:rowOff>24755</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19545300" y="7035881"/>
          <a:ext cx="889000" cy="1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146721</xdr:rowOff>
    </xdr:from>
    <xdr:to>
      <xdr:col>98</xdr:col>
      <xdr:colOff>38100</xdr:colOff>
      <xdr:row>41</xdr:row>
      <xdr:rowOff>76871</xdr:rowOff>
    </xdr:to>
    <xdr:sp macro="" textlink="">
      <xdr:nvSpPr>
        <xdr:cNvPr id="603" name="楕円 602">
          <a:extLst>
            <a:ext uri="{FF2B5EF4-FFF2-40B4-BE49-F238E27FC236}">
              <a16:creationId xmlns:a16="http://schemas.microsoft.com/office/drawing/2014/main" id="{00000000-0008-0000-0F00-00005B020000}"/>
            </a:ext>
          </a:extLst>
        </xdr:cNvPr>
        <xdr:cNvSpPr/>
      </xdr:nvSpPr>
      <xdr:spPr>
        <a:xfrm>
          <a:off x="18605500" y="700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24755</xdr:rowOff>
    </xdr:from>
    <xdr:to>
      <xdr:col>102</xdr:col>
      <xdr:colOff>114300</xdr:colOff>
      <xdr:row>41</xdr:row>
      <xdr:rowOff>26071</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flipV="1">
          <a:off x="18656300" y="7054205"/>
          <a:ext cx="889000" cy="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9278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8389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55592</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21043411" y="708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48358</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20167111" y="707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66682</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00000000-0008-0000-0F00-000063020000}"/>
            </a:ext>
          </a:extLst>
        </xdr:cNvPr>
        <xdr:cNvSpPr txBox="1"/>
      </xdr:nvSpPr>
      <xdr:spPr>
        <a:xfrm>
          <a:off x="19278111" y="709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67998</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00000000-0008-0000-0F00-000064020000}"/>
            </a:ext>
          </a:extLst>
        </xdr:cNvPr>
        <xdr:cNvSpPr txBox="1"/>
      </xdr:nvSpPr>
      <xdr:spPr>
        <a:xfrm>
          <a:off x="18389111" y="709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00000000-0008-0000-0F00-00007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00000000-0008-0000-0F00-00007F020000}"/>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00000000-0008-0000-0F00-00008102000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00000000-0008-0000-0F00-000083020000}"/>
            </a:ext>
          </a:extLst>
        </xdr:cNvPr>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47172</xdr:rowOff>
    </xdr:from>
    <xdr:to>
      <xdr:col>85</xdr:col>
      <xdr:colOff>177800</xdr:colOff>
      <xdr:row>60</xdr:row>
      <xdr:rowOff>148772</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6268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25599</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00000000-0008-0000-0F00-00008F020000}"/>
            </a:ext>
          </a:extLst>
        </xdr:cNvPr>
        <xdr:cNvSpPr txBox="1"/>
      </xdr:nvSpPr>
      <xdr:spPr>
        <a:xfrm>
          <a:off x="16357600"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14515</xdr:rowOff>
    </xdr:from>
    <xdr:to>
      <xdr:col>81</xdr:col>
      <xdr:colOff>101600</xdr:colOff>
      <xdr:row>60</xdr:row>
      <xdr:rowOff>116115</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5430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65315</xdr:rowOff>
    </xdr:from>
    <xdr:to>
      <xdr:col>85</xdr:col>
      <xdr:colOff>127000</xdr:colOff>
      <xdr:row>60</xdr:row>
      <xdr:rowOff>97972</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5481300" y="103523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153307</xdr:rowOff>
    </xdr:from>
    <xdr:to>
      <xdr:col>76</xdr:col>
      <xdr:colOff>165100</xdr:colOff>
      <xdr:row>60</xdr:row>
      <xdr:rowOff>83457</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4541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32657</xdr:rowOff>
    </xdr:from>
    <xdr:to>
      <xdr:col>81</xdr:col>
      <xdr:colOff>50800</xdr:colOff>
      <xdr:row>60</xdr:row>
      <xdr:rowOff>65315</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4592300" y="1031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365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32657</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3703300" y="1028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87993</xdr:rowOff>
    </xdr:from>
    <xdr:to>
      <xdr:col>67</xdr:col>
      <xdr:colOff>101600</xdr:colOff>
      <xdr:row>60</xdr:row>
      <xdr:rowOff>18143</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2763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138793</xdr:rowOff>
    </xdr:from>
    <xdr:to>
      <xdr:col>71</xdr:col>
      <xdr:colOff>177800</xdr:colOff>
      <xdr:row>60</xdr:row>
      <xdr:rowOff>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2814300" y="1025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2611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132642</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5266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74584</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4389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00000000-0008-0000-0F00-00009E020000}"/>
            </a:ext>
          </a:extLst>
        </xdr:cNvPr>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00000000-0008-0000-0F00-00009F020000}"/>
            </a:ext>
          </a:extLst>
        </xdr:cNvPr>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00000000-0008-0000-0F00-0000B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00000000-0008-0000-0F00-0000B8020000}"/>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00000000-0008-0000-0F00-0000BA020000}"/>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00000000-0008-0000-0F00-0000BC020000}"/>
            </a:ext>
          </a:extLst>
        </xdr:cNvPr>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101600</xdr:rowOff>
    </xdr:from>
    <xdr:to>
      <xdr:col>116</xdr:col>
      <xdr:colOff>114300</xdr:colOff>
      <xdr:row>64</xdr:row>
      <xdr:rowOff>31750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221107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16527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00000000-0008-0000-0F00-0000C8020000}"/>
            </a:ext>
          </a:extLst>
        </xdr:cNvPr>
        <xdr:cNvSpPr txBox="1"/>
      </xdr:nvSpPr>
      <xdr:spPr>
        <a:xfrm>
          <a:off x="22199600" y="1081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101600</xdr:rowOff>
    </xdr:from>
    <xdr:to>
      <xdr:col>112</xdr:col>
      <xdr:colOff>38100</xdr:colOff>
      <xdr:row>64</xdr:row>
      <xdr:rowOff>31750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21272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152400</xdr:rowOff>
    </xdr:from>
    <xdr:to>
      <xdr:col>116</xdr:col>
      <xdr:colOff>63500</xdr:colOff>
      <xdr:row>63</xdr:row>
      <xdr:rowOff>152400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21323300" y="1095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105410</xdr:rowOff>
    </xdr:from>
    <xdr:to>
      <xdr:col>107</xdr:col>
      <xdr:colOff>101600</xdr:colOff>
      <xdr:row>64</xdr:row>
      <xdr:rowOff>35560</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20383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152400</xdr:rowOff>
    </xdr:from>
    <xdr:to>
      <xdr:col>111</xdr:col>
      <xdr:colOff>177800</xdr:colOff>
      <xdr:row>63</xdr:row>
      <xdr:rowOff>156210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flipV="1">
          <a:off x="20434300" y="10953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105410</xdr:rowOff>
    </xdr:from>
    <xdr:to>
      <xdr:col>102</xdr:col>
      <xdr:colOff>165100</xdr:colOff>
      <xdr:row>64</xdr:row>
      <xdr:rowOff>35560</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19494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156210</xdr:rowOff>
    </xdr:from>
    <xdr:to>
      <xdr:col>107</xdr:col>
      <xdr:colOff>50800</xdr:colOff>
      <xdr:row>63</xdr:row>
      <xdr:rowOff>156210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9545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109220</xdr:rowOff>
    </xdr:from>
    <xdr:to>
      <xdr:col>98</xdr:col>
      <xdr:colOff>38100</xdr:colOff>
      <xdr:row>64</xdr:row>
      <xdr:rowOff>39370</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18605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156210</xdr:rowOff>
    </xdr:from>
    <xdr:to>
      <xdr:col>102</xdr:col>
      <xdr:colOff>114300</xdr:colOff>
      <xdr:row>63</xdr:row>
      <xdr:rowOff>160020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flipV="1">
          <a:off x="18656300" y="10957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721" name="n_1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210757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22" name="n_2aveValue【保健センター・保健所】&#10;一人当たり面積">
          <a:extLst>
            <a:ext uri="{FF2B5EF4-FFF2-40B4-BE49-F238E27FC236}">
              <a16:creationId xmlns:a16="http://schemas.microsoft.com/office/drawing/2014/main" id="{00000000-0008-0000-0F00-0000D2020000}"/>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723" name="n_3aveValue【保健センター・保健所】&#10;一人当たり面積">
          <a:extLst>
            <a:ext uri="{FF2B5EF4-FFF2-40B4-BE49-F238E27FC236}">
              <a16:creationId xmlns:a16="http://schemas.microsoft.com/office/drawing/2014/main" id="{00000000-0008-0000-0F00-0000D3020000}"/>
            </a:ext>
          </a:extLst>
        </xdr:cNvPr>
        <xdr:cNvSpPr txBox="1"/>
      </xdr:nvSpPr>
      <xdr:spPr>
        <a:xfrm>
          <a:off x="19310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724" name="n_4aveValue【保健センター・保健所】&#10;一人当たり面積">
          <a:extLst>
            <a:ext uri="{FF2B5EF4-FFF2-40B4-BE49-F238E27FC236}">
              <a16:creationId xmlns:a16="http://schemas.microsoft.com/office/drawing/2014/main" id="{00000000-0008-0000-0F00-0000D4020000}"/>
            </a:ext>
          </a:extLst>
        </xdr:cNvPr>
        <xdr:cNvSpPr txBox="1"/>
      </xdr:nvSpPr>
      <xdr:spPr>
        <a:xfrm>
          <a:off x="18421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22877</xdr:rowOff>
    </xdr:from>
    <xdr:ext cx="469744" cy="259045"/>
    <xdr:sp macro="" textlink="">
      <xdr:nvSpPr>
        <xdr:cNvPr id="725" name="n_1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210757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26687</xdr:rowOff>
    </xdr:from>
    <xdr:ext cx="469744" cy="259045"/>
    <xdr:sp macro="" textlink="">
      <xdr:nvSpPr>
        <xdr:cNvPr id="726" name="n_2mainValue【保健センター・保健所】&#10;一人当たり面積">
          <a:extLst>
            <a:ext uri="{FF2B5EF4-FFF2-40B4-BE49-F238E27FC236}">
              <a16:creationId xmlns:a16="http://schemas.microsoft.com/office/drawing/2014/main" id="{00000000-0008-0000-0F00-0000D6020000}"/>
            </a:ext>
          </a:extLst>
        </xdr:cNvPr>
        <xdr:cNvSpPr txBox="1"/>
      </xdr:nvSpPr>
      <xdr:spPr>
        <a:xfrm>
          <a:off x="20199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26687</xdr:rowOff>
    </xdr:from>
    <xdr:ext cx="469744" cy="259045"/>
    <xdr:sp macro="" textlink="">
      <xdr:nvSpPr>
        <xdr:cNvPr id="727" name="n_3mainValue【保健センター・保健所】&#10;一人当たり面積">
          <a:extLst>
            <a:ext uri="{FF2B5EF4-FFF2-40B4-BE49-F238E27FC236}">
              <a16:creationId xmlns:a16="http://schemas.microsoft.com/office/drawing/2014/main" id="{00000000-0008-0000-0F00-0000D7020000}"/>
            </a:ext>
          </a:extLst>
        </xdr:cNvPr>
        <xdr:cNvSpPr txBox="1"/>
      </xdr:nvSpPr>
      <xdr:spPr>
        <a:xfrm>
          <a:off x="19310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30497</xdr:rowOff>
    </xdr:from>
    <xdr:ext cx="469744" cy="259045"/>
    <xdr:sp macro="" textlink="">
      <xdr:nvSpPr>
        <xdr:cNvPr id="728" name="n_4mainValue【保健センター・保健所】&#10;一人当たり面積">
          <a:extLst>
            <a:ext uri="{FF2B5EF4-FFF2-40B4-BE49-F238E27FC236}">
              <a16:creationId xmlns:a16="http://schemas.microsoft.com/office/drawing/2014/main" id="{00000000-0008-0000-0F00-0000D8020000}"/>
            </a:ext>
          </a:extLst>
        </xdr:cNvPr>
        <xdr:cNvSpPr txBox="1"/>
      </xdr:nvSpPr>
      <xdr:spPr>
        <a:xfrm>
          <a:off x="18421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00000000-0008-0000-0F00-0000F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00000000-0008-0000-0F00-0000F2020000}"/>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00000000-0008-0000-0F00-0000F4020000}"/>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00000000-0008-0000-0F00-0000F6020000}"/>
            </a:ext>
          </a:extLst>
        </xdr:cNvPr>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101600</xdr:rowOff>
    </xdr:from>
    <xdr:to>
      <xdr:col>85</xdr:col>
      <xdr:colOff>177800</xdr:colOff>
      <xdr:row>86</xdr:row>
      <xdr:rowOff>31750</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6268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16527</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00000000-0008-0000-0F00-000002030000}"/>
            </a:ext>
          </a:extLst>
        </xdr:cNvPr>
        <xdr:cNvSpPr txBox="1"/>
      </xdr:nvSpPr>
      <xdr:spPr>
        <a:xfrm>
          <a:off x="16357600" y="1458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93980</xdr:rowOff>
    </xdr:from>
    <xdr:to>
      <xdr:col>81</xdr:col>
      <xdr:colOff>101600</xdr:colOff>
      <xdr:row>86</xdr:row>
      <xdr:rowOff>24130</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5430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144780</xdr:rowOff>
    </xdr:from>
    <xdr:to>
      <xdr:col>85</xdr:col>
      <xdr:colOff>127000</xdr:colOff>
      <xdr:row>85</xdr:row>
      <xdr:rowOff>152400</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5481300" y="147180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86361</xdr:rowOff>
    </xdr:from>
    <xdr:to>
      <xdr:col>76</xdr:col>
      <xdr:colOff>165100</xdr:colOff>
      <xdr:row>86</xdr:row>
      <xdr:rowOff>16511</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4541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137161</xdr:rowOff>
    </xdr:from>
    <xdr:to>
      <xdr:col>81</xdr:col>
      <xdr:colOff>50800</xdr:colOff>
      <xdr:row>85</xdr:row>
      <xdr:rowOff>144780</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4592300" y="147104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76836</xdr:rowOff>
    </xdr:from>
    <xdr:to>
      <xdr:col>72</xdr:col>
      <xdr:colOff>38100</xdr:colOff>
      <xdr:row>86</xdr:row>
      <xdr:rowOff>6986</xdr:rowOff>
    </xdr:to>
    <xdr:sp macro="" textlink="">
      <xdr:nvSpPr>
        <xdr:cNvPr id="775" name="楕円 774">
          <a:extLst>
            <a:ext uri="{FF2B5EF4-FFF2-40B4-BE49-F238E27FC236}">
              <a16:creationId xmlns:a16="http://schemas.microsoft.com/office/drawing/2014/main" id="{00000000-0008-0000-0F00-000007030000}"/>
            </a:ext>
          </a:extLst>
        </xdr:cNvPr>
        <xdr:cNvSpPr/>
      </xdr:nvSpPr>
      <xdr:spPr>
        <a:xfrm>
          <a:off x="136525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127636</xdr:rowOff>
    </xdr:from>
    <xdr:to>
      <xdr:col>76</xdr:col>
      <xdr:colOff>114300</xdr:colOff>
      <xdr:row>85</xdr:row>
      <xdr:rowOff>137161</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a:off x="13703300" y="147008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67311</xdr:rowOff>
    </xdr:from>
    <xdr:to>
      <xdr:col>67</xdr:col>
      <xdr:colOff>101600</xdr:colOff>
      <xdr:row>85</xdr:row>
      <xdr:rowOff>168911</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1276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118111</xdr:rowOff>
    </xdr:from>
    <xdr:to>
      <xdr:col>71</xdr:col>
      <xdr:colOff>177800</xdr:colOff>
      <xdr:row>85</xdr:row>
      <xdr:rowOff>127636</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2814300" y="146913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9" name="n_1aveValue【消防施設】&#10;有形固定資産減価償却率">
          <a:extLst>
            <a:ext uri="{FF2B5EF4-FFF2-40B4-BE49-F238E27FC236}">
              <a16:creationId xmlns:a16="http://schemas.microsoft.com/office/drawing/2014/main" id="{00000000-0008-0000-0F00-00000B030000}"/>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0" name="n_2aveValue【消防施設】&#10;有形固定資産減価償却率">
          <a:extLst>
            <a:ext uri="{FF2B5EF4-FFF2-40B4-BE49-F238E27FC236}">
              <a16:creationId xmlns:a16="http://schemas.microsoft.com/office/drawing/2014/main" id="{00000000-0008-0000-0F00-00000C030000}"/>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81" name="n_3aveValue【消防施設】&#10;有形固定資産減価償却率">
          <a:extLst>
            <a:ext uri="{FF2B5EF4-FFF2-40B4-BE49-F238E27FC236}">
              <a16:creationId xmlns:a16="http://schemas.microsoft.com/office/drawing/2014/main" id="{00000000-0008-0000-0F00-00000D030000}"/>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782" name="n_4aveValue【消防施設】&#10;有形固定資産減価償却率">
          <a:extLst>
            <a:ext uri="{FF2B5EF4-FFF2-40B4-BE49-F238E27FC236}">
              <a16:creationId xmlns:a16="http://schemas.microsoft.com/office/drawing/2014/main" id="{00000000-0008-0000-0F00-00000E030000}"/>
            </a:ext>
          </a:extLst>
        </xdr:cNvPr>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15257</xdr:rowOff>
    </xdr:from>
    <xdr:ext cx="405111" cy="259045"/>
    <xdr:sp macro="" textlink="">
      <xdr:nvSpPr>
        <xdr:cNvPr id="783" name="n_1mainValue【消防施設】&#10;有形固定資産減価償却率">
          <a:extLst>
            <a:ext uri="{FF2B5EF4-FFF2-40B4-BE49-F238E27FC236}">
              <a16:creationId xmlns:a16="http://schemas.microsoft.com/office/drawing/2014/main" id="{00000000-0008-0000-0F00-00000F030000}"/>
            </a:ext>
          </a:extLst>
        </xdr:cNvPr>
        <xdr:cNvSpPr txBox="1"/>
      </xdr:nvSpPr>
      <xdr:spPr>
        <a:xfrm>
          <a:off x="1526604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7638</xdr:rowOff>
    </xdr:from>
    <xdr:ext cx="405111" cy="259045"/>
    <xdr:sp macro="" textlink="">
      <xdr:nvSpPr>
        <xdr:cNvPr id="784" name="n_2mainValue【消防施設】&#10;有形固定資産減価償却率">
          <a:extLst>
            <a:ext uri="{FF2B5EF4-FFF2-40B4-BE49-F238E27FC236}">
              <a16:creationId xmlns:a16="http://schemas.microsoft.com/office/drawing/2014/main" id="{00000000-0008-0000-0F00-000010030000}"/>
            </a:ext>
          </a:extLst>
        </xdr:cNvPr>
        <xdr:cNvSpPr txBox="1"/>
      </xdr:nvSpPr>
      <xdr:spPr>
        <a:xfrm>
          <a:off x="14389744"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169563</xdr:rowOff>
    </xdr:from>
    <xdr:ext cx="405111" cy="259045"/>
    <xdr:sp macro="" textlink="">
      <xdr:nvSpPr>
        <xdr:cNvPr id="785" name="n_3mainValue【消防施設】&#10;有形固定資産減価償却率">
          <a:extLst>
            <a:ext uri="{FF2B5EF4-FFF2-40B4-BE49-F238E27FC236}">
              <a16:creationId xmlns:a16="http://schemas.microsoft.com/office/drawing/2014/main" id="{00000000-0008-0000-0F00-000011030000}"/>
            </a:ext>
          </a:extLst>
        </xdr:cNvPr>
        <xdr:cNvSpPr txBox="1"/>
      </xdr:nvSpPr>
      <xdr:spPr>
        <a:xfrm>
          <a:off x="13500744"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160038</xdr:rowOff>
    </xdr:from>
    <xdr:ext cx="405111" cy="259045"/>
    <xdr:sp macro="" textlink="">
      <xdr:nvSpPr>
        <xdr:cNvPr id="786" name="n_4mainValue【消防施設】&#10;有形固定資産減価償却率">
          <a:extLst>
            <a:ext uri="{FF2B5EF4-FFF2-40B4-BE49-F238E27FC236}">
              <a16:creationId xmlns:a16="http://schemas.microsoft.com/office/drawing/2014/main" id="{00000000-0008-0000-0F00-000012030000}"/>
            </a:ext>
          </a:extLst>
        </xdr:cNvPr>
        <xdr:cNvSpPr txBox="1"/>
      </xdr:nvSpPr>
      <xdr:spPr>
        <a:xfrm>
          <a:off x="126117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00000000-0008-0000-0F00-00002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00000000-0008-0000-0F00-00002D030000}"/>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00000000-0008-0000-0F00-00002F030000}"/>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817" name="【消防施設】&#10;一人当たり面積平均値テキスト">
          <a:extLst>
            <a:ext uri="{FF2B5EF4-FFF2-40B4-BE49-F238E27FC236}">
              <a16:creationId xmlns:a16="http://schemas.microsoft.com/office/drawing/2014/main" id="{00000000-0008-0000-0F00-000031030000}"/>
            </a:ext>
          </a:extLst>
        </xdr:cNvPr>
        <xdr:cNvSpPr txBox="1"/>
      </xdr:nvSpPr>
      <xdr:spPr>
        <a:xfrm>
          <a:off x="22199600" y="1470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126093</xdr:rowOff>
    </xdr:from>
    <xdr:to>
      <xdr:col>116</xdr:col>
      <xdr:colOff>114300</xdr:colOff>
      <xdr:row>86</xdr:row>
      <xdr:rowOff>56243</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22110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148970</xdr:rowOff>
    </xdr:from>
    <xdr:ext cx="469744" cy="259045"/>
    <xdr:sp macro="" textlink="">
      <xdr:nvSpPr>
        <xdr:cNvPr id="829" name="【消防施設】&#10;一人当たり面積該当値テキスト">
          <a:extLst>
            <a:ext uri="{FF2B5EF4-FFF2-40B4-BE49-F238E27FC236}">
              <a16:creationId xmlns:a16="http://schemas.microsoft.com/office/drawing/2014/main" id="{00000000-0008-0000-0F00-00003D030000}"/>
            </a:ext>
          </a:extLst>
        </xdr:cNvPr>
        <xdr:cNvSpPr txBox="1"/>
      </xdr:nvSpPr>
      <xdr:spPr>
        <a:xfrm>
          <a:off x="22199600" y="1455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129358</xdr:rowOff>
    </xdr:from>
    <xdr:to>
      <xdr:col>112</xdr:col>
      <xdr:colOff>38100</xdr:colOff>
      <xdr:row>86</xdr:row>
      <xdr:rowOff>59508</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21272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5443</xdr:rowOff>
    </xdr:from>
    <xdr:to>
      <xdr:col>116</xdr:col>
      <xdr:colOff>63500</xdr:colOff>
      <xdr:row>86</xdr:row>
      <xdr:rowOff>8708</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flipV="1">
          <a:off x="21323300" y="1475014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132624</xdr:rowOff>
    </xdr:from>
    <xdr:to>
      <xdr:col>107</xdr:col>
      <xdr:colOff>101600</xdr:colOff>
      <xdr:row>86</xdr:row>
      <xdr:rowOff>62774</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20383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8708</xdr:rowOff>
    </xdr:from>
    <xdr:to>
      <xdr:col>111</xdr:col>
      <xdr:colOff>177800</xdr:colOff>
      <xdr:row>86</xdr:row>
      <xdr:rowOff>11974</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flipV="1">
          <a:off x="20434300" y="147534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194945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11974</xdr:rowOff>
    </xdr:from>
    <xdr:to>
      <xdr:col>107</xdr:col>
      <xdr:colOff>50800</xdr:colOff>
      <xdr:row>86</xdr:row>
      <xdr:rowOff>16329</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flipV="1">
          <a:off x="19545300" y="1475667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140244</xdr:rowOff>
    </xdr:from>
    <xdr:to>
      <xdr:col>98</xdr:col>
      <xdr:colOff>38100</xdr:colOff>
      <xdr:row>86</xdr:row>
      <xdr:rowOff>70394</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18605500" y="1471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16329</xdr:rowOff>
    </xdr:from>
    <xdr:to>
      <xdr:col>102</xdr:col>
      <xdr:colOff>114300</xdr:colOff>
      <xdr:row>86</xdr:row>
      <xdr:rowOff>19594</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flipV="1">
          <a:off x="18656300" y="147610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838" name="n_1aveValue【消防施設】&#10;一人当たり面積">
          <a:extLst>
            <a:ext uri="{FF2B5EF4-FFF2-40B4-BE49-F238E27FC236}">
              <a16:creationId xmlns:a16="http://schemas.microsoft.com/office/drawing/2014/main" id="{00000000-0008-0000-0F00-000046030000}"/>
            </a:ext>
          </a:extLst>
        </xdr:cNvPr>
        <xdr:cNvSpPr txBox="1"/>
      </xdr:nvSpPr>
      <xdr:spPr>
        <a:xfrm>
          <a:off x="21075727"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839" name="n_2aveValue【消防施設】&#10;一人当たり面積">
          <a:extLst>
            <a:ext uri="{FF2B5EF4-FFF2-40B4-BE49-F238E27FC236}">
              <a16:creationId xmlns:a16="http://schemas.microsoft.com/office/drawing/2014/main" id="{00000000-0008-0000-0F00-000047030000}"/>
            </a:ext>
          </a:extLst>
        </xdr:cNvPr>
        <xdr:cNvSpPr txBox="1"/>
      </xdr:nvSpPr>
      <xdr:spPr>
        <a:xfrm>
          <a:off x="20199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78939</xdr:rowOff>
    </xdr:from>
    <xdr:ext cx="469744" cy="259045"/>
    <xdr:sp macro="" textlink="">
      <xdr:nvSpPr>
        <xdr:cNvPr id="840" name="n_3aveValue【消防施設】&#10;一人当たり面積">
          <a:extLst>
            <a:ext uri="{FF2B5EF4-FFF2-40B4-BE49-F238E27FC236}">
              <a16:creationId xmlns:a16="http://schemas.microsoft.com/office/drawing/2014/main" id="{00000000-0008-0000-0F00-000048030000}"/>
            </a:ext>
          </a:extLst>
        </xdr:cNvPr>
        <xdr:cNvSpPr txBox="1"/>
      </xdr:nvSpPr>
      <xdr:spPr>
        <a:xfrm>
          <a:off x="19310427" y="1482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841" name="n_4aveValue【消防施設】&#10;一人当たり面積">
          <a:extLst>
            <a:ext uri="{FF2B5EF4-FFF2-40B4-BE49-F238E27FC236}">
              <a16:creationId xmlns:a16="http://schemas.microsoft.com/office/drawing/2014/main" id="{00000000-0008-0000-0F00-000049030000}"/>
            </a:ext>
          </a:extLst>
        </xdr:cNvPr>
        <xdr:cNvSpPr txBox="1"/>
      </xdr:nvSpPr>
      <xdr:spPr>
        <a:xfrm>
          <a:off x="18421427"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76035</xdr:rowOff>
    </xdr:from>
    <xdr:ext cx="469744" cy="259045"/>
    <xdr:sp macro="" textlink="">
      <xdr:nvSpPr>
        <xdr:cNvPr id="842" name="n_1mainValue【消防施設】&#10;一人当たり面積">
          <a:extLst>
            <a:ext uri="{FF2B5EF4-FFF2-40B4-BE49-F238E27FC236}">
              <a16:creationId xmlns:a16="http://schemas.microsoft.com/office/drawing/2014/main" id="{00000000-0008-0000-0F00-00004A030000}"/>
            </a:ext>
          </a:extLst>
        </xdr:cNvPr>
        <xdr:cNvSpPr txBox="1"/>
      </xdr:nvSpPr>
      <xdr:spPr>
        <a:xfrm>
          <a:off x="210757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79301</xdr:rowOff>
    </xdr:from>
    <xdr:ext cx="469744" cy="259045"/>
    <xdr:sp macro="" textlink="">
      <xdr:nvSpPr>
        <xdr:cNvPr id="843" name="n_2mainValue【消防施設】&#10;一人当たり面積">
          <a:extLst>
            <a:ext uri="{FF2B5EF4-FFF2-40B4-BE49-F238E27FC236}">
              <a16:creationId xmlns:a16="http://schemas.microsoft.com/office/drawing/2014/main" id="{00000000-0008-0000-0F00-00004B030000}"/>
            </a:ext>
          </a:extLst>
        </xdr:cNvPr>
        <xdr:cNvSpPr txBox="1"/>
      </xdr:nvSpPr>
      <xdr:spPr>
        <a:xfrm>
          <a:off x="20199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83656</xdr:rowOff>
    </xdr:from>
    <xdr:ext cx="469744" cy="259045"/>
    <xdr:sp macro="" textlink="">
      <xdr:nvSpPr>
        <xdr:cNvPr id="844" name="n_3mainValue【消防施設】&#10;一人当たり面積">
          <a:extLst>
            <a:ext uri="{FF2B5EF4-FFF2-40B4-BE49-F238E27FC236}">
              <a16:creationId xmlns:a16="http://schemas.microsoft.com/office/drawing/2014/main" id="{00000000-0008-0000-0F00-00004C030000}"/>
            </a:ext>
          </a:extLst>
        </xdr:cNvPr>
        <xdr:cNvSpPr txBox="1"/>
      </xdr:nvSpPr>
      <xdr:spPr>
        <a:xfrm>
          <a:off x="19310427" y="1448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86921</xdr:rowOff>
    </xdr:from>
    <xdr:ext cx="469744" cy="259045"/>
    <xdr:sp macro="" textlink="">
      <xdr:nvSpPr>
        <xdr:cNvPr id="845" name="n_4mainValue【消防施設】&#10;一人当たり面積">
          <a:extLst>
            <a:ext uri="{FF2B5EF4-FFF2-40B4-BE49-F238E27FC236}">
              <a16:creationId xmlns:a16="http://schemas.microsoft.com/office/drawing/2014/main" id="{00000000-0008-0000-0F00-00004D030000}"/>
            </a:ext>
          </a:extLst>
        </xdr:cNvPr>
        <xdr:cNvSpPr txBox="1"/>
      </xdr:nvSpPr>
      <xdr:spPr>
        <a:xfrm>
          <a:off x="18421427" y="1448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00000000-0008-0000-0F00-00005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00000000-0008-0000-0F00-00005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00000000-0008-0000-0F00-00006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00000000-0008-0000-0F00-000068030000}"/>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00000000-0008-0000-0F00-00006A030000}"/>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a:extLst>
            <a:ext uri="{FF2B5EF4-FFF2-40B4-BE49-F238E27FC236}">
              <a16:creationId xmlns:a16="http://schemas.microsoft.com/office/drawing/2014/main" id="{00000000-0008-0000-0F00-00006C03000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00000000-0008-0000-0F00-00006D03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00000000-0008-0000-0F00-00006E03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00000000-0008-0000-0F00-00006F030000}"/>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a:extLst>
            <a:ext uri="{FF2B5EF4-FFF2-40B4-BE49-F238E27FC236}">
              <a16:creationId xmlns:a16="http://schemas.microsoft.com/office/drawing/2014/main" id="{00000000-0008-0000-0F00-000070030000}"/>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81" name="フローチャート: 判断 880">
          <a:extLst>
            <a:ext uri="{FF2B5EF4-FFF2-40B4-BE49-F238E27FC236}">
              <a16:creationId xmlns:a16="http://schemas.microsoft.com/office/drawing/2014/main" id="{00000000-0008-0000-0F00-000071030000}"/>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F00-00007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F00-00007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F00-00007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F00-00007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F00-00007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165826</xdr:rowOff>
    </xdr:from>
    <xdr:to>
      <xdr:col>85</xdr:col>
      <xdr:colOff>177800</xdr:colOff>
      <xdr:row>108</xdr:row>
      <xdr:rowOff>95976</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6268700" y="185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144253</xdr:rowOff>
    </xdr:from>
    <xdr:ext cx="405111" cy="259045"/>
    <xdr:sp macro="" textlink="">
      <xdr:nvSpPr>
        <xdr:cNvPr id="888" name="【庁舎】&#10;有形固定資産減価償却率該当値テキスト">
          <a:extLst>
            <a:ext uri="{FF2B5EF4-FFF2-40B4-BE49-F238E27FC236}">
              <a16:creationId xmlns:a16="http://schemas.microsoft.com/office/drawing/2014/main" id="{00000000-0008-0000-0F00-000078030000}"/>
            </a:ext>
          </a:extLst>
        </xdr:cNvPr>
        <xdr:cNvSpPr txBox="1"/>
      </xdr:nvSpPr>
      <xdr:spPr>
        <a:xfrm>
          <a:off x="16357600"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147864</xdr:rowOff>
    </xdr:from>
    <xdr:to>
      <xdr:col>81</xdr:col>
      <xdr:colOff>101600</xdr:colOff>
      <xdr:row>108</xdr:row>
      <xdr:rowOff>78014</xdr:rowOff>
    </xdr:to>
    <xdr:sp macro="" textlink="">
      <xdr:nvSpPr>
        <xdr:cNvPr id="889" name="楕円 888">
          <a:extLst>
            <a:ext uri="{FF2B5EF4-FFF2-40B4-BE49-F238E27FC236}">
              <a16:creationId xmlns:a16="http://schemas.microsoft.com/office/drawing/2014/main" id="{00000000-0008-0000-0F00-000079030000}"/>
            </a:ext>
          </a:extLst>
        </xdr:cNvPr>
        <xdr:cNvSpPr/>
      </xdr:nvSpPr>
      <xdr:spPr>
        <a:xfrm>
          <a:off x="15430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27214</xdr:rowOff>
    </xdr:from>
    <xdr:to>
      <xdr:col>85</xdr:col>
      <xdr:colOff>127000</xdr:colOff>
      <xdr:row>108</xdr:row>
      <xdr:rowOff>45176</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a:off x="15481300" y="1854381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128270</xdr:rowOff>
    </xdr:from>
    <xdr:to>
      <xdr:col>76</xdr:col>
      <xdr:colOff>165100</xdr:colOff>
      <xdr:row>108</xdr:row>
      <xdr:rowOff>58420</xdr:rowOff>
    </xdr:to>
    <xdr:sp macro="" textlink="">
      <xdr:nvSpPr>
        <xdr:cNvPr id="891" name="楕円 890">
          <a:extLst>
            <a:ext uri="{FF2B5EF4-FFF2-40B4-BE49-F238E27FC236}">
              <a16:creationId xmlns:a16="http://schemas.microsoft.com/office/drawing/2014/main" id="{00000000-0008-0000-0F00-00007B030000}"/>
            </a:ext>
          </a:extLst>
        </xdr:cNvPr>
        <xdr:cNvSpPr/>
      </xdr:nvSpPr>
      <xdr:spPr>
        <a:xfrm>
          <a:off x="14541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7620</xdr:rowOff>
    </xdr:from>
    <xdr:to>
      <xdr:col>81</xdr:col>
      <xdr:colOff>50800</xdr:colOff>
      <xdr:row>108</xdr:row>
      <xdr:rowOff>27214</xdr:rowOff>
    </xdr:to>
    <xdr:cxnSp macro="">
      <xdr:nvCxnSpPr>
        <xdr:cNvPr id="892" name="直線コネクタ 891">
          <a:extLst>
            <a:ext uri="{FF2B5EF4-FFF2-40B4-BE49-F238E27FC236}">
              <a16:creationId xmlns:a16="http://schemas.microsoft.com/office/drawing/2014/main" id="{00000000-0008-0000-0F00-00007C030000}"/>
            </a:ext>
          </a:extLst>
        </xdr:cNvPr>
        <xdr:cNvCxnSpPr/>
      </xdr:nvCxnSpPr>
      <xdr:spPr>
        <a:xfrm>
          <a:off x="14592300" y="185242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108676</xdr:rowOff>
    </xdr:from>
    <xdr:to>
      <xdr:col>72</xdr:col>
      <xdr:colOff>38100</xdr:colOff>
      <xdr:row>108</xdr:row>
      <xdr:rowOff>38826</xdr:rowOff>
    </xdr:to>
    <xdr:sp macro="" textlink="">
      <xdr:nvSpPr>
        <xdr:cNvPr id="893" name="楕円 892">
          <a:extLst>
            <a:ext uri="{FF2B5EF4-FFF2-40B4-BE49-F238E27FC236}">
              <a16:creationId xmlns:a16="http://schemas.microsoft.com/office/drawing/2014/main" id="{00000000-0008-0000-0F00-00007D030000}"/>
            </a:ext>
          </a:extLst>
        </xdr:cNvPr>
        <xdr:cNvSpPr/>
      </xdr:nvSpPr>
      <xdr:spPr>
        <a:xfrm>
          <a:off x="13652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159476</xdr:rowOff>
    </xdr:from>
    <xdr:to>
      <xdr:col>76</xdr:col>
      <xdr:colOff>114300</xdr:colOff>
      <xdr:row>108</xdr:row>
      <xdr:rowOff>7620</xdr:rowOff>
    </xdr:to>
    <xdr:cxnSp macro="">
      <xdr:nvCxnSpPr>
        <xdr:cNvPr id="894" name="直線コネクタ 893">
          <a:extLst>
            <a:ext uri="{FF2B5EF4-FFF2-40B4-BE49-F238E27FC236}">
              <a16:creationId xmlns:a16="http://schemas.microsoft.com/office/drawing/2014/main" id="{00000000-0008-0000-0F00-00007E030000}"/>
            </a:ext>
          </a:extLst>
        </xdr:cNvPr>
        <xdr:cNvCxnSpPr/>
      </xdr:nvCxnSpPr>
      <xdr:spPr>
        <a:xfrm>
          <a:off x="13703300" y="185046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90714</xdr:rowOff>
    </xdr:from>
    <xdr:to>
      <xdr:col>67</xdr:col>
      <xdr:colOff>101600</xdr:colOff>
      <xdr:row>108</xdr:row>
      <xdr:rowOff>20864</xdr:rowOff>
    </xdr:to>
    <xdr:sp macro="" textlink="">
      <xdr:nvSpPr>
        <xdr:cNvPr id="895" name="楕円 894">
          <a:extLst>
            <a:ext uri="{FF2B5EF4-FFF2-40B4-BE49-F238E27FC236}">
              <a16:creationId xmlns:a16="http://schemas.microsoft.com/office/drawing/2014/main" id="{00000000-0008-0000-0F00-00007F030000}"/>
            </a:ext>
          </a:extLst>
        </xdr:cNvPr>
        <xdr:cNvSpPr/>
      </xdr:nvSpPr>
      <xdr:spPr>
        <a:xfrm>
          <a:off x="12763500" y="18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141514</xdr:rowOff>
    </xdr:from>
    <xdr:to>
      <xdr:col>71</xdr:col>
      <xdr:colOff>177800</xdr:colOff>
      <xdr:row>107</xdr:row>
      <xdr:rowOff>159476</xdr:rowOff>
    </xdr:to>
    <xdr:cxnSp macro="">
      <xdr:nvCxnSpPr>
        <xdr:cNvPr id="896" name="直線コネクタ 895">
          <a:extLst>
            <a:ext uri="{FF2B5EF4-FFF2-40B4-BE49-F238E27FC236}">
              <a16:creationId xmlns:a16="http://schemas.microsoft.com/office/drawing/2014/main" id="{00000000-0008-0000-0F00-000080030000}"/>
            </a:ext>
          </a:extLst>
        </xdr:cNvPr>
        <xdr:cNvCxnSpPr/>
      </xdr:nvCxnSpPr>
      <xdr:spPr>
        <a:xfrm>
          <a:off x="12814300" y="1848666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7" name="n_1aveValue【庁舎】&#10;有形固定資産減価償却率">
          <a:extLst>
            <a:ext uri="{FF2B5EF4-FFF2-40B4-BE49-F238E27FC236}">
              <a16:creationId xmlns:a16="http://schemas.microsoft.com/office/drawing/2014/main" id="{00000000-0008-0000-0F00-000081030000}"/>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8" name="n_2aveValue【庁舎】&#10;有形固定資産減価償却率">
          <a:extLst>
            <a:ext uri="{FF2B5EF4-FFF2-40B4-BE49-F238E27FC236}">
              <a16:creationId xmlns:a16="http://schemas.microsoft.com/office/drawing/2014/main" id="{00000000-0008-0000-0F00-000082030000}"/>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99" name="n_3aveValue【庁舎】&#10;有形固定資産減価償却率">
          <a:extLst>
            <a:ext uri="{FF2B5EF4-FFF2-40B4-BE49-F238E27FC236}">
              <a16:creationId xmlns:a16="http://schemas.microsoft.com/office/drawing/2014/main" id="{00000000-0008-0000-0F00-000083030000}"/>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900" name="n_4aveValue【庁舎】&#10;有形固定資産減価償却率">
          <a:extLst>
            <a:ext uri="{FF2B5EF4-FFF2-40B4-BE49-F238E27FC236}">
              <a16:creationId xmlns:a16="http://schemas.microsoft.com/office/drawing/2014/main" id="{00000000-0008-0000-0F00-000084030000}"/>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69141</xdr:rowOff>
    </xdr:from>
    <xdr:ext cx="405111" cy="259045"/>
    <xdr:sp macro="" textlink="">
      <xdr:nvSpPr>
        <xdr:cNvPr id="901" name="n_1mainValue【庁舎】&#10;有形固定資産減価償却率">
          <a:extLst>
            <a:ext uri="{FF2B5EF4-FFF2-40B4-BE49-F238E27FC236}">
              <a16:creationId xmlns:a16="http://schemas.microsoft.com/office/drawing/2014/main" id="{00000000-0008-0000-0F00-000085030000}"/>
            </a:ext>
          </a:extLst>
        </xdr:cNvPr>
        <xdr:cNvSpPr txBox="1"/>
      </xdr:nvSpPr>
      <xdr:spPr>
        <a:xfrm>
          <a:off x="15266044" y="185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49547</xdr:rowOff>
    </xdr:from>
    <xdr:ext cx="405111" cy="259045"/>
    <xdr:sp macro="" textlink="">
      <xdr:nvSpPr>
        <xdr:cNvPr id="902" name="n_2mainValue【庁舎】&#10;有形固定資産減価償却率">
          <a:extLst>
            <a:ext uri="{FF2B5EF4-FFF2-40B4-BE49-F238E27FC236}">
              <a16:creationId xmlns:a16="http://schemas.microsoft.com/office/drawing/2014/main" id="{00000000-0008-0000-0F00-000086030000}"/>
            </a:ext>
          </a:extLst>
        </xdr:cNvPr>
        <xdr:cNvSpPr txBox="1"/>
      </xdr:nvSpPr>
      <xdr:spPr>
        <a:xfrm>
          <a:off x="14389744"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29953</xdr:rowOff>
    </xdr:from>
    <xdr:ext cx="405111" cy="259045"/>
    <xdr:sp macro="" textlink="">
      <xdr:nvSpPr>
        <xdr:cNvPr id="903" name="n_3mainValue【庁舎】&#10;有形固定資産減価償却率">
          <a:extLst>
            <a:ext uri="{FF2B5EF4-FFF2-40B4-BE49-F238E27FC236}">
              <a16:creationId xmlns:a16="http://schemas.microsoft.com/office/drawing/2014/main" id="{00000000-0008-0000-0F00-000087030000}"/>
            </a:ext>
          </a:extLst>
        </xdr:cNvPr>
        <xdr:cNvSpPr txBox="1"/>
      </xdr:nvSpPr>
      <xdr:spPr>
        <a:xfrm>
          <a:off x="135007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11991</xdr:rowOff>
    </xdr:from>
    <xdr:ext cx="405111" cy="259045"/>
    <xdr:sp macro="" textlink="">
      <xdr:nvSpPr>
        <xdr:cNvPr id="904" name="n_4mainValue【庁舎】&#10;有形固定資産減価償却率">
          <a:extLst>
            <a:ext uri="{FF2B5EF4-FFF2-40B4-BE49-F238E27FC236}">
              <a16:creationId xmlns:a16="http://schemas.microsoft.com/office/drawing/2014/main" id="{00000000-0008-0000-0F00-000088030000}"/>
            </a:ext>
          </a:extLst>
        </xdr:cNvPr>
        <xdr:cNvSpPr txBox="1"/>
      </xdr:nvSpPr>
      <xdr:spPr>
        <a:xfrm>
          <a:off x="12611744" y="185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00000000-0008-0000-0F00-00008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00000000-0008-0000-0F00-00008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00000000-0008-0000-0F00-00008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00000000-0008-0000-0F00-00008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00000000-0008-0000-0F00-00008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00000000-0008-0000-0F00-00009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00000000-0008-0000-0F00-00009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00000000-0008-0000-0F00-0000A1030000}"/>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00000000-0008-0000-0F00-0000A303000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33" name="【庁舎】&#10;一人当たり面積平均値テキスト">
          <a:extLst>
            <a:ext uri="{FF2B5EF4-FFF2-40B4-BE49-F238E27FC236}">
              <a16:creationId xmlns:a16="http://schemas.microsoft.com/office/drawing/2014/main" id="{00000000-0008-0000-0F00-0000A5030000}"/>
            </a:ext>
          </a:extLst>
        </xdr:cNvPr>
        <xdr:cNvSpPr txBox="1"/>
      </xdr:nvSpPr>
      <xdr:spPr>
        <a:xfrm>
          <a:off x="22199600" y="18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00000000-0008-0000-0F00-0000A6030000}"/>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00000000-0008-0000-0F00-0000A7030000}"/>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00000000-0008-0000-0F00-0000A8030000}"/>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00000000-0008-0000-0F00-0000A9030000}"/>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8" name="フローチャート: 判断 937">
          <a:extLst>
            <a:ext uri="{FF2B5EF4-FFF2-40B4-BE49-F238E27FC236}">
              <a16:creationId xmlns:a16="http://schemas.microsoft.com/office/drawing/2014/main" id="{00000000-0008-0000-0F00-0000AA030000}"/>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F00-0000A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F00-0000A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F00-0000A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F00-0000A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00000000-0008-0000-0F00-0000A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168275</xdr:rowOff>
    </xdr:from>
    <xdr:to>
      <xdr:col>116</xdr:col>
      <xdr:colOff>114300</xdr:colOff>
      <xdr:row>105</xdr:row>
      <xdr:rowOff>98425</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221107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19702</xdr:rowOff>
    </xdr:from>
    <xdr:ext cx="469744" cy="259045"/>
    <xdr:sp macro="" textlink="">
      <xdr:nvSpPr>
        <xdr:cNvPr id="945" name="【庁舎】&#10;一人当たり面積該当値テキスト">
          <a:extLst>
            <a:ext uri="{FF2B5EF4-FFF2-40B4-BE49-F238E27FC236}">
              <a16:creationId xmlns:a16="http://schemas.microsoft.com/office/drawing/2014/main" id="{00000000-0008-0000-0F00-0000B1030000}"/>
            </a:ext>
          </a:extLst>
        </xdr:cNvPr>
        <xdr:cNvSpPr txBox="1"/>
      </xdr:nvSpPr>
      <xdr:spPr>
        <a:xfrm>
          <a:off x="22199600"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10161</xdr:rowOff>
    </xdr:from>
    <xdr:to>
      <xdr:col>112</xdr:col>
      <xdr:colOff>38100</xdr:colOff>
      <xdr:row>105</xdr:row>
      <xdr:rowOff>111761</xdr:rowOff>
    </xdr:to>
    <xdr:sp macro="" textlink="">
      <xdr:nvSpPr>
        <xdr:cNvPr id="946" name="楕円 945">
          <a:extLst>
            <a:ext uri="{FF2B5EF4-FFF2-40B4-BE49-F238E27FC236}">
              <a16:creationId xmlns:a16="http://schemas.microsoft.com/office/drawing/2014/main" id="{00000000-0008-0000-0F00-0000B2030000}"/>
            </a:ext>
          </a:extLst>
        </xdr:cNvPr>
        <xdr:cNvSpPr/>
      </xdr:nvSpPr>
      <xdr:spPr>
        <a:xfrm>
          <a:off x="21272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47625</xdr:rowOff>
    </xdr:from>
    <xdr:to>
      <xdr:col>116</xdr:col>
      <xdr:colOff>63500</xdr:colOff>
      <xdr:row>105</xdr:row>
      <xdr:rowOff>60961</xdr:rowOff>
    </xdr:to>
    <xdr:cxnSp macro="">
      <xdr:nvCxnSpPr>
        <xdr:cNvPr id="947" name="直線コネクタ 946">
          <a:extLst>
            <a:ext uri="{FF2B5EF4-FFF2-40B4-BE49-F238E27FC236}">
              <a16:creationId xmlns:a16="http://schemas.microsoft.com/office/drawing/2014/main" id="{00000000-0008-0000-0F00-0000B3030000}"/>
            </a:ext>
          </a:extLst>
        </xdr:cNvPr>
        <xdr:cNvCxnSpPr/>
      </xdr:nvCxnSpPr>
      <xdr:spPr>
        <a:xfrm flipV="1">
          <a:off x="21323300" y="1804987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21589</xdr:rowOff>
    </xdr:from>
    <xdr:to>
      <xdr:col>107</xdr:col>
      <xdr:colOff>101600</xdr:colOff>
      <xdr:row>105</xdr:row>
      <xdr:rowOff>123189</xdr:rowOff>
    </xdr:to>
    <xdr:sp macro="" textlink="">
      <xdr:nvSpPr>
        <xdr:cNvPr id="948" name="楕円 947">
          <a:extLst>
            <a:ext uri="{FF2B5EF4-FFF2-40B4-BE49-F238E27FC236}">
              <a16:creationId xmlns:a16="http://schemas.microsoft.com/office/drawing/2014/main" id="{00000000-0008-0000-0F00-0000B4030000}"/>
            </a:ext>
          </a:extLst>
        </xdr:cNvPr>
        <xdr:cNvSpPr/>
      </xdr:nvSpPr>
      <xdr:spPr>
        <a:xfrm>
          <a:off x="20383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60961</xdr:rowOff>
    </xdr:from>
    <xdr:to>
      <xdr:col>111</xdr:col>
      <xdr:colOff>177800</xdr:colOff>
      <xdr:row>105</xdr:row>
      <xdr:rowOff>72389</xdr:rowOff>
    </xdr:to>
    <xdr:cxnSp macro="">
      <xdr:nvCxnSpPr>
        <xdr:cNvPr id="949" name="直線コネクタ 948">
          <a:extLst>
            <a:ext uri="{FF2B5EF4-FFF2-40B4-BE49-F238E27FC236}">
              <a16:creationId xmlns:a16="http://schemas.microsoft.com/office/drawing/2014/main" id="{00000000-0008-0000-0F00-0000B5030000}"/>
            </a:ext>
          </a:extLst>
        </xdr:cNvPr>
        <xdr:cNvCxnSpPr/>
      </xdr:nvCxnSpPr>
      <xdr:spPr>
        <a:xfrm flipV="1">
          <a:off x="20434300" y="180632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34925</xdr:rowOff>
    </xdr:from>
    <xdr:to>
      <xdr:col>102</xdr:col>
      <xdr:colOff>165100</xdr:colOff>
      <xdr:row>105</xdr:row>
      <xdr:rowOff>136525</xdr:rowOff>
    </xdr:to>
    <xdr:sp macro="" textlink="">
      <xdr:nvSpPr>
        <xdr:cNvPr id="950" name="楕円 949">
          <a:extLst>
            <a:ext uri="{FF2B5EF4-FFF2-40B4-BE49-F238E27FC236}">
              <a16:creationId xmlns:a16="http://schemas.microsoft.com/office/drawing/2014/main" id="{00000000-0008-0000-0F00-0000B6030000}"/>
            </a:ext>
          </a:extLst>
        </xdr:cNvPr>
        <xdr:cNvSpPr/>
      </xdr:nvSpPr>
      <xdr:spPr>
        <a:xfrm>
          <a:off x="19494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72389</xdr:rowOff>
    </xdr:from>
    <xdr:to>
      <xdr:col>107</xdr:col>
      <xdr:colOff>50800</xdr:colOff>
      <xdr:row>105</xdr:row>
      <xdr:rowOff>85725</xdr:rowOff>
    </xdr:to>
    <xdr:cxnSp macro="">
      <xdr:nvCxnSpPr>
        <xdr:cNvPr id="951" name="直線コネクタ 950">
          <a:extLst>
            <a:ext uri="{FF2B5EF4-FFF2-40B4-BE49-F238E27FC236}">
              <a16:creationId xmlns:a16="http://schemas.microsoft.com/office/drawing/2014/main" id="{00000000-0008-0000-0F00-0000B7030000}"/>
            </a:ext>
          </a:extLst>
        </xdr:cNvPr>
        <xdr:cNvCxnSpPr/>
      </xdr:nvCxnSpPr>
      <xdr:spPr>
        <a:xfrm flipV="1">
          <a:off x="19545300" y="180746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48261</xdr:rowOff>
    </xdr:from>
    <xdr:to>
      <xdr:col>98</xdr:col>
      <xdr:colOff>38100</xdr:colOff>
      <xdr:row>105</xdr:row>
      <xdr:rowOff>149861</xdr:rowOff>
    </xdr:to>
    <xdr:sp macro="" textlink="">
      <xdr:nvSpPr>
        <xdr:cNvPr id="952" name="楕円 951">
          <a:extLst>
            <a:ext uri="{FF2B5EF4-FFF2-40B4-BE49-F238E27FC236}">
              <a16:creationId xmlns:a16="http://schemas.microsoft.com/office/drawing/2014/main" id="{00000000-0008-0000-0F00-0000B8030000}"/>
            </a:ext>
          </a:extLst>
        </xdr:cNvPr>
        <xdr:cNvSpPr/>
      </xdr:nvSpPr>
      <xdr:spPr>
        <a:xfrm>
          <a:off x="18605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85725</xdr:rowOff>
    </xdr:from>
    <xdr:to>
      <xdr:col>102</xdr:col>
      <xdr:colOff>114300</xdr:colOff>
      <xdr:row>105</xdr:row>
      <xdr:rowOff>99061</xdr:rowOff>
    </xdr:to>
    <xdr:cxnSp macro="">
      <xdr:nvCxnSpPr>
        <xdr:cNvPr id="953" name="直線コネクタ 952">
          <a:extLst>
            <a:ext uri="{FF2B5EF4-FFF2-40B4-BE49-F238E27FC236}">
              <a16:creationId xmlns:a16="http://schemas.microsoft.com/office/drawing/2014/main" id="{00000000-0008-0000-0F00-0000B9030000}"/>
            </a:ext>
          </a:extLst>
        </xdr:cNvPr>
        <xdr:cNvCxnSpPr/>
      </xdr:nvCxnSpPr>
      <xdr:spPr>
        <a:xfrm flipV="1">
          <a:off x="18656300" y="180879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954" name="n_1aveValue【庁舎】&#10;一人当たり面積">
          <a:extLst>
            <a:ext uri="{FF2B5EF4-FFF2-40B4-BE49-F238E27FC236}">
              <a16:creationId xmlns:a16="http://schemas.microsoft.com/office/drawing/2014/main" id="{00000000-0008-0000-0F00-0000BA030000}"/>
            </a:ext>
          </a:extLst>
        </xdr:cNvPr>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5" name="n_2aveValue【庁舎】&#10;一人当たり面積">
          <a:extLst>
            <a:ext uri="{FF2B5EF4-FFF2-40B4-BE49-F238E27FC236}">
              <a16:creationId xmlns:a16="http://schemas.microsoft.com/office/drawing/2014/main" id="{00000000-0008-0000-0F00-0000BB030000}"/>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956" name="n_3aveValue【庁舎】&#10;一人当たり面積">
          <a:extLst>
            <a:ext uri="{FF2B5EF4-FFF2-40B4-BE49-F238E27FC236}">
              <a16:creationId xmlns:a16="http://schemas.microsoft.com/office/drawing/2014/main" id="{00000000-0008-0000-0F00-0000BC030000}"/>
            </a:ext>
          </a:extLst>
        </xdr:cNvPr>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957" name="n_4aveValue【庁舎】&#10;一人当たり面積">
          <a:extLst>
            <a:ext uri="{FF2B5EF4-FFF2-40B4-BE49-F238E27FC236}">
              <a16:creationId xmlns:a16="http://schemas.microsoft.com/office/drawing/2014/main" id="{00000000-0008-0000-0F00-0000BD030000}"/>
            </a:ext>
          </a:extLst>
        </xdr:cNvPr>
        <xdr:cNvSpPr txBox="1"/>
      </xdr:nvSpPr>
      <xdr:spPr>
        <a:xfrm>
          <a:off x="18421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128288</xdr:rowOff>
    </xdr:from>
    <xdr:ext cx="469744" cy="259045"/>
    <xdr:sp macro="" textlink="">
      <xdr:nvSpPr>
        <xdr:cNvPr id="958" name="n_1mainValue【庁舎】&#10;一人当たり面積">
          <a:extLst>
            <a:ext uri="{FF2B5EF4-FFF2-40B4-BE49-F238E27FC236}">
              <a16:creationId xmlns:a16="http://schemas.microsoft.com/office/drawing/2014/main" id="{00000000-0008-0000-0F00-0000BE030000}"/>
            </a:ext>
          </a:extLst>
        </xdr:cNvPr>
        <xdr:cNvSpPr txBox="1"/>
      </xdr:nvSpPr>
      <xdr:spPr>
        <a:xfrm>
          <a:off x="210757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139716</xdr:rowOff>
    </xdr:from>
    <xdr:ext cx="469744" cy="259045"/>
    <xdr:sp macro="" textlink="">
      <xdr:nvSpPr>
        <xdr:cNvPr id="959" name="n_2mainValue【庁舎】&#10;一人当たり面積">
          <a:extLst>
            <a:ext uri="{FF2B5EF4-FFF2-40B4-BE49-F238E27FC236}">
              <a16:creationId xmlns:a16="http://schemas.microsoft.com/office/drawing/2014/main" id="{00000000-0008-0000-0F00-0000BF030000}"/>
            </a:ext>
          </a:extLst>
        </xdr:cNvPr>
        <xdr:cNvSpPr txBox="1"/>
      </xdr:nvSpPr>
      <xdr:spPr>
        <a:xfrm>
          <a:off x="20199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153052</xdr:rowOff>
    </xdr:from>
    <xdr:ext cx="469744" cy="259045"/>
    <xdr:sp macro="" textlink="">
      <xdr:nvSpPr>
        <xdr:cNvPr id="960" name="n_3mainValue【庁舎】&#10;一人当たり面積">
          <a:extLst>
            <a:ext uri="{FF2B5EF4-FFF2-40B4-BE49-F238E27FC236}">
              <a16:creationId xmlns:a16="http://schemas.microsoft.com/office/drawing/2014/main" id="{00000000-0008-0000-0F00-0000C0030000}"/>
            </a:ext>
          </a:extLst>
        </xdr:cNvPr>
        <xdr:cNvSpPr txBox="1"/>
      </xdr:nvSpPr>
      <xdr:spPr>
        <a:xfrm>
          <a:off x="19310427" y="1781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166388</xdr:rowOff>
    </xdr:from>
    <xdr:ext cx="469744" cy="259045"/>
    <xdr:sp macro="" textlink="">
      <xdr:nvSpPr>
        <xdr:cNvPr id="961" name="n_4mainValue【庁舎】&#10;一人当たり面積">
          <a:extLst>
            <a:ext uri="{FF2B5EF4-FFF2-40B4-BE49-F238E27FC236}">
              <a16:creationId xmlns:a16="http://schemas.microsoft.com/office/drawing/2014/main" id="{00000000-0008-0000-0F00-0000C1030000}"/>
            </a:ext>
          </a:extLst>
        </xdr:cNvPr>
        <xdr:cNvSpPr txBox="1"/>
      </xdr:nvSpPr>
      <xdr:spPr>
        <a:xfrm>
          <a:off x="18421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00000000-0008-0000-0F00-0000C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00000000-0008-0000-0F00-0000C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00000000-0008-0000-0F00-0000C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類似団体と比較して有形固定資産減価償却率が低くなっている施設は、福祉施設のみであり、それ以外の施設については、類似団体と比較して高くなっており、全体的に老朽化していることが考えられる。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図書館については、一人当たりの面積が大きく維持管理にかかる経費も多くなるため、長期的な改修計画を策定し長寿命化を図り、利用者拡大のため利用者のニーズを把握し比率の改善を図っていく必要がある。</a:t>
          </a:r>
        </a:p>
        <a:p>
          <a:r>
            <a:rPr kumimoji="1" lang="ja-JP" altLang="en-US" sz="1200">
              <a:latin typeface="ＭＳ Ｐゴシック" panose="020B0600070205080204" pitchFamily="50" charset="-128"/>
              <a:ea typeface="ＭＳ Ｐゴシック" panose="020B0600070205080204" pitchFamily="50" charset="-128"/>
            </a:rPr>
            <a:t>庁舎及び消防施設については、当市の庁舎が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カ所に存在し、</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カ所は消防施設を併設しているため高い比率であると考える。現在、新庁舎整備基本計画を策定し、この計画に基づき新庁舎建設地の用地買収に取り組んでいるが、建設に当たっては将来負担に留意し、最小限の費用で最大限の効果が得られる庁舎になるよう取り組む必要がある。</a:t>
          </a:r>
        </a:p>
        <a:p>
          <a:r>
            <a:rPr kumimoji="1" lang="ja-JP" altLang="en-US" sz="1200">
              <a:latin typeface="ＭＳ Ｐゴシック" panose="020B0600070205080204" pitchFamily="50" charset="-128"/>
              <a:ea typeface="ＭＳ Ｐゴシック" panose="020B0600070205080204" pitchFamily="50" charset="-128"/>
            </a:rPr>
            <a:t>市民会館については、昭和</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年に建築され老朽化していることから高い比率である。市民ニーズも高いため長期的な存続を目指し、大規模修繕等により長寿命化を図っていく必要がある。</a:t>
          </a:r>
        </a:p>
        <a:p>
          <a:r>
            <a:rPr kumimoji="1" lang="ja-JP" altLang="en-US" sz="1200">
              <a:latin typeface="ＭＳ Ｐゴシック" panose="020B0600070205080204" pitchFamily="50" charset="-128"/>
              <a:ea typeface="ＭＳ Ｐゴシック" panose="020B0600070205080204" pitchFamily="50" charset="-128"/>
            </a:rPr>
            <a:t>分析表①と合わせ、全体では有形固定資産減価償却率がインフラ資産を含め非常に高い状況にあるため、平成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年度に作成し令和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月に改訂した公共施設等総合管理計画に掲げた目標を着実に実行し、施設の再配置計画を定め、計画的な更新・長寿命化を実施していく必要がある。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山梨県大月市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21,742
21,410
280.25
14,626,678
13,860,651
717,627
7,865,187
13,918,203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2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2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2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2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2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2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2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2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2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2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前年度と比較すると、０．０</a:t>
          </a:r>
          <a:r>
            <a:rPr lang="ja-JP" altLang="en-US" sz="1000" b="0" i="0" baseline="0">
              <a:solidFill>
                <a:schemeClr val="dk1"/>
              </a:solidFill>
              <a:effectLst/>
              <a:latin typeface="+mn-lt"/>
              <a:ea typeface="+mn-ea"/>
              <a:cs typeface="+mn-cs"/>
            </a:rPr>
            <a:t>１</a:t>
          </a:r>
          <a:r>
            <a:rPr lang="ja-JP" altLang="ja-JP" sz="1000" b="0" i="0" baseline="0">
              <a:solidFill>
                <a:schemeClr val="dk1"/>
              </a:solidFill>
              <a:effectLst/>
              <a:latin typeface="+mn-lt"/>
              <a:ea typeface="+mn-ea"/>
              <a:cs typeface="+mn-cs"/>
            </a:rPr>
            <a:t>ポイント数値が減少している。５年間を通してみても同数値程度の</a:t>
          </a:r>
          <a:r>
            <a:rPr lang="ja-JP" altLang="en-US" sz="1000" b="0" i="0" baseline="0">
              <a:solidFill>
                <a:schemeClr val="dk1"/>
              </a:solidFill>
              <a:effectLst/>
              <a:latin typeface="+mn-lt"/>
              <a:ea typeface="+mn-ea"/>
              <a:cs typeface="+mn-cs"/>
            </a:rPr>
            <a:t>下降傾向</a:t>
          </a:r>
          <a:r>
            <a:rPr lang="ja-JP" altLang="ja-JP" sz="1000" b="0" i="0" baseline="0">
              <a:solidFill>
                <a:schemeClr val="dk1"/>
              </a:solidFill>
              <a:effectLst/>
              <a:latin typeface="+mn-lt"/>
              <a:ea typeface="+mn-ea"/>
              <a:cs typeface="+mn-cs"/>
            </a:rPr>
            <a:t>となっており、大きな変化はない。また、</a:t>
          </a:r>
          <a:r>
            <a:rPr lang="ja-JP" altLang="en-US" sz="1000" b="0" i="0" baseline="0">
              <a:solidFill>
                <a:schemeClr val="dk1"/>
              </a:solidFill>
              <a:effectLst/>
              <a:latin typeface="+mn-lt"/>
              <a:ea typeface="+mn-ea"/>
              <a:cs typeface="+mn-cs"/>
            </a:rPr>
            <a:t>過去５年を通して</a:t>
          </a:r>
          <a:r>
            <a:rPr lang="ja-JP" altLang="ja-JP" sz="1000" b="0" i="0" baseline="0">
              <a:solidFill>
                <a:schemeClr val="dk1"/>
              </a:solidFill>
              <a:effectLst/>
              <a:latin typeface="+mn-lt"/>
              <a:ea typeface="+mn-ea"/>
              <a:cs typeface="+mn-cs"/>
            </a:rPr>
            <a:t>類似団体内平均値</a:t>
          </a:r>
          <a:r>
            <a:rPr lang="ja-JP" altLang="en-US" sz="1000" b="0" i="0" baseline="0">
              <a:solidFill>
                <a:schemeClr val="dk1"/>
              </a:solidFill>
              <a:effectLst/>
              <a:latin typeface="+mn-lt"/>
              <a:ea typeface="+mn-ea"/>
              <a:cs typeface="+mn-cs"/>
            </a:rPr>
            <a:t>及び山梨県平均を</a:t>
          </a:r>
          <a:r>
            <a:rPr lang="ja-JP" altLang="ja-JP" sz="1000" b="0" i="0" baseline="0">
              <a:solidFill>
                <a:schemeClr val="dk1"/>
              </a:solidFill>
              <a:effectLst/>
              <a:latin typeface="+mn-lt"/>
              <a:ea typeface="+mn-ea"/>
              <a:cs typeface="+mn-cs"/>
            </a:rPr>
            <a:t>上回っている状況である。</a:t>
          </a:r>
          <a:endParaRPr lang="ja-JP" altLang="ja-JP" sz="1000">
            <a:effectLst/>
          </a:endParaRPr>
        </a:p>
        <a:p>
          <a:pPr rtl="0"/>
          <a:r>
            <a:rPr lang="ja-JP" altLang="ja-JP" sz="1000" b="0" i="0" baseline="0">
              <a:solidFill>
                <a:schemeClr val="dk1"/>
              </a:solidFill>
              <a:effectLst/>
              <a:latin typeface="+mn-lt"/>
              <a:ea typeface="+mn-ea"/>
              <a:cs typeface="+mn-cs"/>
            </a:rPr>
            <a:t>　当市の特徴として、</a:t>
          </a:r>
          <a:r>
            <a:rPr lang="ja-JP" altLang="en-US" sz="1000" b="0" i="0" baseline="0">
              <a:solidFill>
                <a:schemeClr val="dk1"/>
              </a:solidFill>
              <a:effectLst/>
              <a:latin typeface="+mn-lt"/>
              <a:ea typeface="+mn-ea"/>
              <a:cs typeface="+mn-cs"/>
            </a:rPr>
            <a:t>大規模な</a:t>
          </a:r>
          <a:r>
            <a:rPr lang="ja-JP" altLang="ja-JP" sz="1000" b="0" i="0" baseline="0">
              <a:solidFill>
                <a:schemeClr val="dk1"/>
              </a:solidFill>
              <a:effectLst/>
              <a:latin typeface="+mn-lt"/>
              <a:ea typeface="+mn-ea"/>
              <a:cs typeface="+mn-cs"/>
            </a:rPr>
            <a:t>機械があることで市税の多くを固定資産税の償却資産が占めており、市税の収入額が類似団体に比べて多い。</a:t>
          </a:r>
          <a:endParaRPr lang="ja-JP" altLang="ja-JP" sz="1000">
            <a:effectLst/>
          </a:endParaRPr>
        </a:p>
        <a:p>
          <a:pPr rtl="0"/>
          <a:r>
            <a:rPr lang="ja-JP" altLang="ja-JP" sz="1000" b="0" i="0" baseline="0">
              <a:solidFill>
                <a:schemeClr val="dk1"/>
              </a:solidFill>
              <a:effectLst/>
              <a:latin typeface="+mn-lt"/>
              <a:ea typeface="+mn-ea"/>
              <a:cs typeface="+mn-cs"/>
            </a:rPr>
            <a:t>　償却資産のため市税の減少は毎年見込まれている</a:t>
          </a:r>
          <a:r>
            <a:rPr lang="ja-JP" altLang="en-US" sz="1000" b="0" i="0" baseline="0">
              <a:solidFill>
                <a:schemeClr val="dk1"/>
              </a:solidFill>
              <a:effectLst/>
              <a:latin typeface="+mn-lt"/>
              <a:ea typeface="+mn-ea"/>
              <a:cs typeface="+mn-cs"/>
            </a:rPr>
            <a:t>一方で</a:t>
          </a:r>
          <a:r>
            <a:rPr lang="ja-JP" altLang="ja-JP" sz="1000" b="0" i="0" baseline="0">
              <a:solidFill>
                <a:schemeClr val="dk1"/>
              </a:solidFill>
              <a:effectLst/>
              <a:latin typeface="+mn-lt"/>
              <a:ea typeface="+mn-ea"/>
              <a:cs typeface="+mn-cs"/>
            </a:rPr>
            <a:t>、物件費や扶助費</a:t>
          </a:r>
          <a:r>
            <a:rPr lang="ja-JP" altLang="en-US" sz="1000" b="0" i="0" baseline="0">
              <a:solidFill>
                <a:schemeClr val="dk1"/>
              </a:solidFill>
              <a:effectLst/>
              <a:latin typeface="+mn-lt"/>
              <a:ea typeface="+mn-ea"/>
              <a:cs typeface="+mn-cs"/>
            </a:rPr>
            <a:t>等の歳出は</a:t>
          </a:r>
          <a:r>
            <a:rPr lang="ja-JP" altLang="ja-JP" sz="1000" b="0" i="0" baseline="0">
              <a:solidFill>
                <a:schemeClr val="dk1"/>
              </a:solidFill>
              <a:effectLst/>
              <a:latin typeface="+mn-lt"/>
              <a:ea typeface="+mn-ea"/>
              <a:cs typeface="+mn-cs"/>
            </a:rPr>
            <a:t>増加の傾向にあるため、</a:t>
          </a:r>
          <a:r>
            <a:rPr lang="ja-JP" altLang="en-US" sz="1000" b="0" i="0" baseline="0">
              <a:solidFill>
                <a:schemeClr val="dk1"/>
              </a:solidFill>
              <a:effectLst/>
              <a:latin typeface="+mn-lt"/>
              <a:ea typeface="+mn-ea"/>
              <a:cs typeface="+mn-cs"/>
            </a:rPr>
            <a:t>今まで以上に事業の見直しを実施すると</a:t>
          </a:r>
          <a:r>
            <a:rPr lang="ja-JP" altLang="ja-JP" sz="1000" b="0" i="0" baseline="0">
              <a:solidFill>
                <a:schemeClr val="dk1"/>
              </a:solidFill>
              <a:effectLst/>
              <a:latin typeface="+mn-lt"/>
              <a:ea typeface="+mn-ea"/>
              <a:cs typeface="+mn-cs"/>
            </a:rPr>
            <a:t>ともに、市税の徴収率向上</a:t>
          </a:r>
          <a:r>
            <a:rPr lang="ja-JP" altLang="en-US" sz="1000" b="0" i="0" baseline="0">
              <a:solidFill>
                <a:schemeClr val="dk1"/>
              </a:solidFill>
              <a:effectLst/>
              <a:latin typeface="+mn-lt"/>
              <a:ea typeface="+mn-ea"/>
              <a:cs typeface="+mn-cs"/>
            </a:rPr>
            <a:t>を引き続き継続することで財政</a:t>
          </a:r>
          <a:r>
            <a:rPr lang="ja-JP" altLang="ja-JP" sz="1000" b="0" i="0" baseline="0">
              <a:solidFill>
                <a:schemeClr val="dk1"/>
              </a:solidFill>
              <a:effectLst/>
              <a:latin typeface="+mn-lt"/>
              <a:ea typeface="+mn-ea"/>
              <a:cs typeface="+mn-cs"/>
            </a:rPr>
            <a:t>の</a:t>
          </a:r>
          <a:r>
            <a:rPr lang="ja-JP" altLang="en-US" sz="1000" b="0" i="0" baseline="0">
              <a:solidFill>
                <a:schemeClr val="dk1"/>
              </a:solidFill>
              <a:effectLst/>
              <a:latin typeface="+mn-lt"/>
              <a:ea typeface="+mn-ea"/>
              <a:cs typeface="+mn-cs"/>
            </a:rPr>
            <a:t>健全化</a:t>
          </a:r>
          <a:r>
            <a:rPr lang="ja-JP" altLang="ja-JP" sz="1000" b="0" i="0" baseline="0">
              <a:solidFill>
                <a:schemeClr val="dk1"/>
              </a:solidFill>
              <a:effectLst/>
              <a:latin typeface="+mn-lt"/>
              <a:ea typeface="+mn-ea"/>
              <a:cs typeface="+mn-cs"/>
            </a:rPr>
            <a:t>に努めていく。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2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2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2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2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2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2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2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2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2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2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2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2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2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2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106892</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200-000045000000}"/>
            </a:ext>
          </a:extLst>
        </xdr:cNvPr>
        <xdr:cNvCxnSpPr/>
      </xdr:nvCxnSpPr>
      <xdr:spPr>
        <a:xfrm>
          <a:off x="4114800" y="69648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2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2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66675</xdr:rowOff>
    </xdr:from>
    <xdr:to>
      <xdr:col>19</xdr:col>
      <xdr:colOff>133350</xdr:colOff>
      <xdr:row>40</xdr:row>
      <xdr:rowOff>106892</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3225800" y="69246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2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2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66675</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2336800" y="686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2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2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157692</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1447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2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2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2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a16="http://schemas.microsoft.com/office/drawing/2014/main" id="{00000000-0008-0000-0200-000059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106892</xdr:rowOff>
    </xdr:from>
    <xdr:to>
      <xdr:col>7</xdr:col>
      <xdr:colOff>31750</xdr:colOff>
      <xdr:row>40</xdr:row>
      <xdr:rowOff>37042</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47219</xdr:rowOff>
    </xdr:from>
    <xdr:ext cx="762000" cy="259045"/>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前年度と比較すると、</a:t>
          </a:r>
          <a:r>
            <a:rPr lang="ja-JP" altLang="en-US" sz="1000" b="0" i="0" baseline="0">
              <a:solidFill>
                <a:schemeClr val="dk1"/>
              </a:solidFill>
              <a:effectLst/>
              <a:latin typeface="+mn-lt"/>
              <a:ea typeface="+mn-ea"/>
              <a:cs typeface="+mn-cs"/>
            </a:rPr>
            <a:t>２．５</a:t>
          </a:r>
          <a:r>
            <a:rPr lang="ja-JP" altLang="ja-JP" sz="1000" b="0" i="0" baseline="0">
              <a:solidFill>
                <a:schemeClr val="dk1"/>
              </a:solidFill>
              <a:effectLst/>
              <a:latin typeface="+mn-lt"/>
              <a:ea typeface="+mn-ea"/>
              <a:cs typeface="+mn-cs"/>
            </a:rPr>
            <a:t>ポイント増加し、類似団体内平均を</a:t>
          </a:r>
          <a:r>
            <a:rPr lang="ja-JP" altLang="en-US" sz="1000" b="0" i="0" baseline="0">
              <a:solidFill>
                <a:schemeClr val="dk1"/>
              </a:solidFill>
              <a:effectLst/>
              <a:latin typeface="+mn-lt"/>
              <a:ea typeface="+mn-ea"/>
              <a:cs typeface="+mn-cs"/>
            </a:rPr>
            <a:t>０</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１</a:t>
          </a:r>
          <a:r>
            <a:rPr lang="ja-JP" altLang="ja-JP" sz="1000" b="0" i="0" baseline="0">
              <a:solidFill>
                <a:schemeClr val="dk1"/>
              </a:solidFill>
              <a:effectLst/>
              <a:latin typeface="+mn-lt"/>
              <a:ea typeface="+mn-ea"/>
              <a:cs typeface="+mn-cs"/>
            </a:rPr>
            <a:t>ポイント</a:t>
          </a:r>
          <a:r>
            <a:rPr lang="ja-JP" altLang="en-US" sz="1000" b="0" i="0" baseline="0">
              <a:solidFill>
                <a:schemeClr val="dk1"/>
              </a:solidFill>
              <a:effectLst/>
              <a:latin typeface="+mn-lt"/>
              <a:ea typeface="+mn-ea"/>
              <a:cs typeface="+mn-cs"/>
            </a:rPr>
            <a:t>上</a:t>
          </a:r>
          <a:r>
            <a:rPr lang="ja-JP" altLang="ja-JP" sz="1000" b="0" i="0" baseline="0">
              <a:solidFill>
                <a:schemeClr val="dk1"/>
              </a:solidFill>
              <a:effectLst/>
              <a:latin typeface="+mn-lt"/>
              <a:ea typeface="+mn-ea"/>
              <a:cs typeface="+mn-cs"/>
            </a:rPr>
            <a:t>回</a:t>
          </a:r>
          <a:r>
            <a:rPr lang="ja-JP" altLang="en-US" sz="1000" b="0" i="0" baseline="0">
              <a:solidFill>
                <a:schemeClr val="dk1"/>
              </a:solidFill>
              <a:effectLst/>
              <a:latin typeface="+mn-lt"/>
              <a:ea typeface="+mn-ea"/>
              <a:cs typeface="+mn-cs"/>
            </a:rPr>
            <a:t>る</a:t>
          </a:r>
          <a:r>
            <a:rPr lang="ja-JP" altLang="ja-JP" sz="1000" b="0" i="0" baseline="0">
              <a:solidFill>
                <a:schemeClr val="dk1"/>
              </a:solidFill>
              <a:effectLst/>
              <a:latin typeface="+mn-lt"/>
              <a:ea typeface="+mn-ea"/>
              <a:cs typeface="+mn-cs"/>
            </a:rPr>
            <a:t>状況</a:t>
          </a:r>
          <a:r>
            <a:rPr lang="ja-JP" altLang="en-US" sz="1000" b="0" i="0" baseline="0">
              <a:solidFill>
                <a:schemeClr val="dk1"/>
              </a:solidFill>
              <a:effectLst/>
              <a:latin typeface="+mn-lt"/>
              <a:ea typeface="+mn-ea"/>
              <a:cs typeface="+mn-cs"/>
            </a:rPr>
            <a:t>となった</a:t>
          </a:r>
          <a:r>
            <a:rPr lang="ja-JP" altLang="ja-JP" sz="1000" b="0" i="0" baseline="0">
              <a:solidFill>
                <a:schemeClr val="dk1"/>
              </a:solidFill>
              <a:effectLst/>
              <a:latin typeface="+mn-lt"/>
              <a:ea typeface="+mn-ea"/>
              <a:cs typeface="+mn-cs"/>
            </a:rPr>
            <a:t>。</a:t>
          </a:r>
          <a:endParaRPr lang="ja-JP" altLang="ja-JP" sz="1000">
            <a:effectLst/>
          </a:endParaRPr>
        </a:p>
        <a:p>
          <a:pPr rtl="0"/>
          <a:r>
            <a:rPr lang="ja-JP" altLang="ja-JP" sz="1000" b="0" i="0" baseline="0">
              <a:solidFill>
                <a:schemeClr val="dk1"/>
              </a:solidFill>
              <a:effectLst/>
              <a:latin typeface="+mn-lt"/>
              <a:ea typeface="+mn-ea"/>
              <a:cs typeface="+mn-cs"/>
            </a:rPr>
            <a:t>　</a:t>
          </a:r>
          <a:r>
            <a:rPr lang="ja-JP" altLang="en-US" sz="1000" b="0" i="0" baseline="0">
              <a:solidFill>
                <a:schemeClr val="dk1"/>
              </a:solidFill>
              <a:effectLst/>
              <a:latin typeface="+mn-lt"/>
              <a:ea typeface="+mn-ea"/>
              <a:cs typeface="+mn-cs"/>
            </a:rPr>
            <a:t>歳入面では昨年度に引き続き</a:t>
          </a:r>
          <a:r>
            <a:rPr lang="ja-JP" altLang="ja-JP" sz="1000" b="0" i="0" baseline="0">
              <a:solidFill>
                <a:schemeClr val="dk1"/>
              </a:solidFill>
              <a:effectLst/>
              <a:latin typeface="+mn-lt"/>
              <a:ea typeface="+mn-ea"/>
              <a:cs typeface="+mn-cs"/>
            </a:rPr>
            <a:t>臨時財政対策債の大幅な減少</a:t>
          </a:r>
          <a:r>
            <a:rPr lang="ja-JP" altLang="en-US" sz="1000" b="0" i="0" baseline="0">
              <a:solidFill>
                <a:schemeClr val="dk1"/>
              </a:solidFill>
              <a:effectLst/>
              <a:latin typeface="+mn-lt"/>
              <a:ea typeface="+mn-ea"/>
              <a:cs typeface="+mn-cs"/>
            </a:rPr>
            <a:t>により</a:t>
          </a:r>
          <a:r>
            <a:rPr lang="ja-JP" altLang="ja-JP" sz="1000" b="0" i="0" baseline="0">
              <a:solidFill>
                <a:schemeClr val="dk1"/>
              </a:solidFill>
              <a:effectLst/>
              <a:latin typeface="+mn-lt"/>
              <a:ea typeface="+mn-ea"/>
              <a:cs typeface="+mn-cs"/>
            </a:rPr>
            <a:t>経常一般財源収入額が減ったことが</a:t>
          </a:r>
          <a:r>
            <a:rPr lang="ja-JP" altLang="en-US" sz="1000" b="0" i="0" baseline="0">
              <a:solidFill>
                <a:schemeClr val="dk1"/>
              </a:solidFill>
              <a:effectLst/>
              <a:latin typeface="+mn-lt"/>
              <a:ea typeface="+mn-ea"/>
              <a:cs typeface="+mn-cs"/>
            </a:rPr>
            <a:t>数値増加の大きな</a:t>
          </a:r>
          <a:r>
            <a:rPr lang="ja-JP" altLang="ja-JP" sz="1000" b="0" i="0" baseline="0">
              <a:solidFill>
                <a:schemeClr val="dk1"/>
              </a:solidFill>
              <a:effectLst/>
              <a:latin typeface="+mn-lt"/>
              <a:ea typeface="+mn-ea"/>
              <a:cs typeface="+mn-cs"/>
            </a:rPr>
            <a:t>要因である。</a:t>
          </a:r>
          <a:r>
            <a:rPr lang="ja-JP" altLang="en-US" sz="1000" b="0" i="0" baseline="0">
              <a:solidFill>
                <a:schemeClr val="dk1"/>
              </a:solidFill>
              <a:effectLst/>
              <a:latin typeface="+mn-lt"/>
              <a:ea typeface="+mn-ea"/>
              <a:cs typeface="+mn-cs"/>
            </a:rPr>
            <a:t>また、</a:t>
          </a:r>
          <a:r>
            <a:rPr lang="ja-JP" altLang="ja-JP" sz="1000" b="0" i="0" baseline="0">
              <a:solidFill>
                <a:schemeClr val="dk1"/>
              </a:solidFill>
              <a:effectLst/>
              <a:latin typeface="+mn-lt"/>
              <a:ea typeface="+mn-ea"/>
              <a:cs typeface="+mn-cs"/>
            </a:rPr>
            <a:t>支出</a:t>
          </a:r>
          <a:r>
            <a:rPr lang="ja-JP" altLang="en-US" sz="1000" b="0" i="0" baseline="0">
              <a:solidFill>
                <a:schemeClr val="dk1"/>
              </a:solidFill>
              <a:effectLst/>
              <a:latin typeface="+mn-lt"/>
              <a:ea typeface="+mn-ea"/>
              <a:cs typeface="+mn-cs"/>
            </a:rPr>
            <a:t>面</a:t>
          </a:r>
          <a:r>
            <a:rPr lang="ja-JP" altLang="ja-JP" sz="1000" b="0" i="0" baseline="0">
              <a:solidFill>
                <a:schemeClr val="dk1"/>
              </a:solidFill>
              <a:effectLst/>
              <a:latin typeface="+mn-lt"/>
              <a:ea typeface="+mn-ea"/>
              <a:cs typeface="+mn-cs"/>
            </a:rPr>
            <a:t>については</a:t>
          </a:r>
          <a:r>
            <a:rPr lang="ja-JP" altLang="en-US" sz="1000" b="0" i="0" baseline="0">
              <a:solidFill>
                <a:schemeClr val="dk1"/>
              </a:solidFill>
              <a:effectLst/>
              <a:latin typeface="+mn-lt"/>
              <a:ea typeface="+mn-ea"/>
              <a:cs typeface="+mn-cs"/>
            </a:rPr>
            <a:t>、昨年度と比較し、扶助費・物件費の増加が大きな要因となっている。人件費は退職手当の減により、全体では減少になっているが、給与改定により職員給は増加となっている。これらの経費</a:t>
          </a:r>
          <a:r>
            <a:rPr lang="ja-JP" altLang="ja-JP" sz="1000" b="0" i="0" baseline="0">
              <a:solidFill>
                <a:schemeClr val="dk1"/>
              </a:solidFill>
              <a:effectLst/>
              <a:latin typeface="+mn-lt"/>
              <a:ea typeface="+mn-ea"/>
              <a:cs typeface="+mn-cs"/>
            </a:rPr>
            <a:t>につい</a:t>
          </a:r>
          <a:r>
            <a:rPr lang="ja-JP" altLang="en-US" sz="1000" b="0" i="0" baseline="0">
              <a:solidFill>
                <a:schemeClr val="dk1"/>
              </a:solidFill>
              <a:effectLst/>
              <a:latin typeface="+mn-lt"/>
              <a:ea typeface="+mn-ea"/>
              <a:cs typeface="+mn-cs"/>
            </a:rPr>
            <a:t>て</a:t>
          </a:r>
          <a:r>
            <a:rPr lang="ja-JP" altLang="ja-JP" sz="1000" b="0" i="0" baseline="0">
              <a:solidFill>
                <a:schemeClr val="dk1"/>
              </a:solidFill>
              <a:effectLst/>
              <a:latin typeface="+mn-lt"/>
              <a:ea typeface="+mn-ea"/>
              <a:cs typeface="+mn-cs"/>
            </a:rPr>
            <a:t>は、</a:t>
          </a:r>
          <a:r>
            <a:rPr lang="ja-JP" altLang="en-US" sz="1000" b="0" i="0" baseline="0">
              <a:solidFill>
                <a:schemeClr val="dk1"/>
              </a:solidFill>
              <a:effectLst/>
              <a:latin typeface="+mn-lt"/>
              <a:ea typeface="+mn-ea"/>
              <a:cs typeface="+mn-cs"/>
            </a:rPr>
            <a:t>今後も</a:t>
          </a:r>
          <a:r>
            <a:rPr lang="ja-JP" altLang="ja-JP" sz="1000" b="0" i="0" baseline="0">
              <a:solidFill>
                <a:schemeClr val="dk1"/>
              </a:solidFill>
              <a:effectLst/>
              <a:latin typeface="+mn-lt"/>
              <a:ea typeface="+mn-ea"/>
              <a:cs typeface="+mn-cs"/>
            </a:rPr>
            <a:t>増加傾向が見込</a:t>
          </a:r>
          <a:r>
            <a:rPr lang="ja-JP" altLang="en-US" sz="1000" b="0" i="0" baseline="0">
              <a:solidFill>
                <a:schemeClr val="dk1"/>
              </a:solidFill>
              <a:effectLst/>
              <a:latin typeface="+mn-lt"/>
              <a:ea typeface="+mn-ea"/>
              <a:cs typeface="+mn-cs"/>
            </a:rPr>
            <a:t>まれる</a:t>
          </a:r>
          <a:r>
            <a:rPr lang="ja-JP" altLang="ja-JP" sz="1000" b="0" i="0" baseline="0">
              <a:solidFill>
                <a:schemeClr val="dk1"/>
              </a:solidFill>
              <a:effectLst/>
              <a:latin typeface="+mn-lt"/>
              <a:ea typeface="+mn-ea"/>
              <a:cs typeface="+mn-cs"/>
            </a:rPr>
            <a:t>ため、引</a:t>
          </a:r>
          <a:r>
            <a:rPr lang="ja-JP" altLang="en-US" sz="1000" b="0" i="0" baseline="0">
              <a:solidFill>
                <a:schemeClr val="dk1"/>
              </a:solidFill>
              <a:effectLst/>
              <a:latin typeface="+mn-lt"/>
              <a:ea typeface="+mn-ea"/>
              <a:cs typeface="+mn-cs"/>
            </a:rPr>
            <a:t>き</a:t>
          </a:r>
          <a:r>
            <a:rPr lang="ja-JP" altLang="ja-JP" sz="1000" b="0" i="0" baseline="0">
              <a:solidFill>
                <a:schemeClr val="dk1"/>
              </a:solidFill>
              <a:effectLst/>
              <a:latin typeface="+mn-lt"/>
              <a:ea typeface="+mn-ea"/>
              <a:cs typeface="+mn-cs"/>
            </a:rPr>
            <a:t>続き事業の</a:t>
          </a:r>
          <a:r>
            <a:rPr lang="ja-JP" altLang="en-US" sz="1000" b="0" i="0" baseline="0">
              <a:solidFill>
                <a:schemeClr val="dk1"/>
              </a:solidFill>
              <a:effectLst/>
              <a:latin typeface="+mn-lt"/>
              <a:ea typeface="+mn-ea"/>
              <a:cs typeface="+mn-cs"/>
            </a:rPr>
            <a:t>精査、職員の適正配置により</a:t>
          </a:r>
          <a:r>
            <a:rPr lang="ja-JP" altLang="ja-JP" sz="1000" b="0" i="0" baseline="0">
              <a:solidFill>
                <a:schemeClr val="dk1"/>
              </a:solidFill>
              <a:effectLst/>
              <a:latin typeface="+mn-lt"/>
              <a:ea typeface="+mn-ea"/>
              <a:cs typeface="+mn-cs"/>
            </a:rPr>
            <a:t>、経常経費を削減し、健全な財政運営に努めていく。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2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2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2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63</xdr:row>
      <xdr:rowOff>162560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4114800" y="10762827"/>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2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97790</xdr:rowOff>
    </xdr:from>
    <xdr:to>
      <xdr:col>19</xdr:col>
      <xdr:colOff>133350</xdr:colOff>
      <xdr:row>62</xdr:row>
      <xdr:rowOff>132927</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3225800" y="10384790"/>
          <a:ext cx="889000" cy="3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97790</xdr:rowOff>
    </xdr:from>
    <xdr:to>
      <xdr:col>15</xdr:col>
      <xdr:colOff>82550</xdr:colOff>
      <xdr:row>60</xdr:row>
      <xdr:rowOff>129963</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2336800" y="103847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129963</xdr:rowOff>
    </xdr:from>
    <xdr:to>
      <xdr:col>11</xdr:col>
      <xdr:colOff>31750</xdr:colOff>
      <xdr:row>62</xdr:row>
      <xdr:rowOff>20320</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flipV="1">
          <a:off x="1447800" y="10416963"/>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2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2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52" name="財政構造の弾力性該当値テキスト">
          <a:extLst>
            <a:ext uri="{FF2B5EF4-FFF2-40B4-BE49-F238E27FC236}">
              <a16:creationId xmlns:a16="http://schemas.microsoft.com/office/drawing/2014/main" id="{00000000-0008-0000-0200-000098000000}"/>
            </a:ext>
          </a:extLst>
        </xdr:cNvPr>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82127</xdr:rowOff>
    </xdr:from>
    <xdr:to>
      <xdr:col>19</xdr:col>
      <xdr:colOff>184150</xdr:colOff>
      <xdr:row>63</xdr:row>
      <xdr:rowOff>12277</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4064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22454</xdr:rowOff>
    </xdr:from>
    <xdr:ext cx="736600" cy="259045"/>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3733800" y="1048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46990</xdr:rowOff>
    </xdr:from>
    <xdr:to>
      <xdr:col>15</xdr:col>
      <xdr:colOff>133350</xdr:colOff>
      <xdr:row>60</xdr:row>
      <xdr:rowOff>148590</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3175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158767</xdr:rowOff>
    </xdr:from>
    <xdr:ext cx="762000"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2844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79163</xdr:rowOff>
    </xdr:from>
    <xdr:to>
      <xdr:col>11</xdr:col>
      <xdr:colOff>82550</xdr:colOff>
      <xdr:row>61</xdr:row>
      <xdr:rowOff>9313</xdr:rowOff>
    </xdr:to>
    <xdr:sp macro="" textlink="">
      <xdr:nvSpPr>
        <xdr:cNvPr id="157" name="楕円 156">
          <a:extLst>
            <a:ext uri="{FF2B5EF4-FFF2-40B4-BE49-F238E27FC236}">
              <a16:creationId xmlns:a16="http://schemas.microsoft.com/office/drawing/2014/main" id="{00000000-0008-0000-0200-00009D000000}"/>
            </a:ext>
          </a:extLst>
        </xdr:cNvPr>
        <xdr:cNvSpPr/>
      </xdr:nvSpPr>
      <xdr:spPr>
        <a:xfrm>
          <a:off x="2286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19490</xdr:rowOff>
    </xdr:from>
    <xdr:ext cx="762000"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1955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9" name="楕円 158">
          <a:extLst>
            <a:ext uri="{FF2B5EF4-FFF2-40B4-BE49-F238E27FC236}">
              <a16:creationId xmlns:a16="http://schemas.microsoft.com/office/drawing/2014/main" id="{00000000-0008-0000-0200-00009F000000}"/>
            </a:ext>
          </a:extLst>
        </xdr:cNvPr>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en-US" sz="1000" b="0" i="0" baseline="0">
              <a:solidFill>
                <a:schemeClr val="dk1"/>
              </a:solidFill>
              <a:effectLst/>
              <a:latin typeface="+mn-lt"/>
              <a:ea typeface="+mn-ea"/>
              <a:cs typeface="+mn-cs"/>
            </a:rPr>
            <a:t>前年度より人口一人当たり７５６円増加し、類似団体内平均と比較して高い状況が続いている。これは、大月短期大学や消防本部の設置による人件費負担が大きいことなどが要因である。また、保有する公共施設も多いことからその維持管理に費用を要している。</a:t>
          </a:r>
        </a:p>
        <a:p>
          <a:pPr rtl="0"/>
          <a:r>
            <a:rPr lang="ja-JP" altLang="en-US" sz="1000" b="0" i="0" baseline="0">
              <a:solidFill>
                <a:schemeClr val="dk1"/>
              </a:solidFill>
              <a:effectLst/>
              <a:latin typeface="+mn-lt"/>
              <a:ea typeface="+mn-ea"/>
              <a:cs typeface="+mn-cs"/>
            </a:rPr>
            <a:t>　人</a:t>
          </a:r>
          <a:r>
            <a:rPr lang="ja-JP" altLang="ja-JP" sz="1000" b="0" i="0" baseline="0">
              <a:solidFill>
                <a:schemeClr val="dk1"/>
              </a:solidFill>
              <a:effectLst/>
              <a:latin typeface="+mn-lt"/>
              <a:ea typeface="+mn-ea"/>
              <a:cs typeface="+mn-cs"/>
            </a:rPr>
            <a:t>件費は、</a:t>
          </a:r>
          <a:r>
            <a:rPr lang="ja-JP" altLang="en-US" sz="1000" b="0" i="0" baseline="0">
              <a:solidFill>
                <a:schemeClr val="dk1"/>
              </a:solidFill>
              <a:effectLst/>
              <a:latin typeface="+mn-lt"/>
              <a:ea typeface="+mn-ea"/>
              <a:cs typeface="+mn-cs"/>
            </a:rPr>
            <a:t>給与改定に伴い増加となっており、</a:t>
          </a:r>
          <a:r>
            <a:rPr lang="ja-JP" altLang="ja-JP" sz="1000" b="0" i="0" baseline="0">
              <a:solidFill>
                <a:schemeClr val="dk1"/>
              </a:solidFill>
              <a:effectLst/>
              <a:latin typeface="+mn-lt"/>
              <a:ea typeface="+mn-ea"/>
              <a:cs typeface="+mn-cs"/>
            </a:rPr>
            <a:t>物件費</a:t>
          </a:r>
          <a:r>
            <a:rPr lang="ja-JP" altLang="en-US" sz="1000" b="0" i="0" baseline="0">
              <a:solidFill>
                <a:schemeClr val="dk1"/>
              </a:solidFill>
              <a:effectLst/>
              <a:latin typeface="+mn-lt"/>
              <a:ea typeface="+mn-ea"/>
              <a:cs typeface="+mn-cs"/>
            </a:rPr>
            <a:t>は前年度実施した地方創生臨時交付金事業やシステム関連経費が減額したことにより減少している。</a:t>
          </a:r>
          <a:r>
            <a:rPr lang="ja-JP" altLang="ja-JP" sz="1000" b="0" i="0" baseline="0">
              <a:solidFill>
                <a:schemeClr val="dk1"/>
              </a:solidFill>
              <a:effectLst/>
              <a:latin typeface="+mn-lt"/>
              <a:ea typeface="+mn-ea"/>
              <a:cs typeface="+mn-cs"/>
            </a:rPr>
            <a:t>　</a:t>
          </a:r>
          <a:endParaRPr lang="en-US" altLang="ja-JP" sz="1000" b="0" i="0" baseline="0">
            <a:solidFill>
              <a:schemeClr val="dk1"/>
            </a:solidFill>
            <a:effectLst/>
            <a:latin typeface="+mn-lt"/>
            <a:ea typeface="+mn-ea"/>
            <a:cs typeface="+mn-cs"/>
          </a:endParaRPr>
        </a:p>
        <a:p>
          <a:pPr rtl="0"/>
          <a:r>
            <a:rPr kumimoji="1" lang="ja-JP" altLang="en-US" sz="1000" b="0" i="0" baseline="0">
              <a:solidFill>
                <a:schemeClr val="dk1"/>
              </a:solidFill>
              <a:effectLst/>
              <a:latin typeface="+mn-lt"/>
              <a:ea typeface="+mn-ea"/>
              <a:cs typeface="+mn-cs"/>
            </a:rPr>
            <a:t>　今後は人件費や物価等の高騰に伴い、本年度以上の経費負担が見込まれることから、各事業優先度を定め、より低コストで最大限の効果が得られるよう方法を検討するなど歳出の削減に努める。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2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2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2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6184</xdr:rowOff>
    </xdr:from>
    <xdr:to>
      <xdr:col>23</xdr:col>
      <xdr:colOff>133350</xdr:colOff>
      <xdr:row>85</xdr:row>
      <xdr:rowOff>10745</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4114800" y="14579434"/>
          <a:ext cx="838200" cy="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2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127637</xdr:rowOff>
    </xdr:from>
    <xdr:to>
      <xdr:col>19</xdr:col>
      <xdr:colOff>133350</xdr:colOff>
      <xdr:row>85</xdr:row>
      <xdr:rowOff>6184</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3225800" y="14529437"/>
          <a:ext cx="889000" cy="4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61159</xdr:rowOff>
    </xdr:from>
    <xdr:to>
      <xdr:col>15</xdr:col>
      <xdr:colOff>82550</xdr:colOff>
      <xdr:row>84</xdr:row>
      <xdr:rowOff>127637</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336800" y="14462959"/>
          <a:ext cx="889000" cy="6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146996</xdr:rowOff>
    </xdr:from>
    <xdr:to>
      <xdr:col>11</xdr:col>
      <xdr:colOff>31750</xdr:colOff>
      <xdr:row>84</xdr:row>
      <xdr:rowOff>61159</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1447800" y="14377346"/>
          <a:ext cx="889000" cy="8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2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2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131395</xdr:rowOff>
    </xdr:from>
    <xdr:to>
      <xdr:col>23</xdr:col>
      <xdr:colOff>184150</xdr:colOff>
      <xdr:row>85</xdr:row>
      <xdr:rowOff>61545</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4902200" y="1453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103472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200-0000D3000000}"/>
            </a:ext>
          </a:extLst>
        </xdr:cNvPr>
        <xdr:cNvSpPr txBox="1"/>
      </xdr:nvSpPr>
      <xdr:spPr>
        <a:xfrm>
          <a:off x="5041900" y="1450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126834</xdr:rowOff>
    </xdr:from>
    <xdr:to>
      <xdr:col>19</xdr:col>
      <xdr:colOff>184150</xdr:colOff>
      <xdr:row>85</xdr:row>
      <xdr:rowOff>56984</xdr:rowOff>
    </xdr:to>
    <xdr:sp macro="" textlink="">
      <xdr:nvSpPr>
        <xdr:cNvPr id="212" name="楕円 211">
          <a:extLst>
            <a:ext uri="{FF2B5EF4-FFF2-40B4-BE49-F238E27FC236}">
              <a16:creationId xmlns:a16="http://schemas.microsoft.com/office/drawing/2014/main" id="{00000000-0008-0000-0200-0000D4000000}"/>
            </a:ext>
          </a:extLst>
        </xdr:cNvPr>
        <xdr:cNvSpPr/>
      </xdr:nvSpPr>
      <xdr:spPr>
        <a:xfrm>
          <a:off x="4064000" y="145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41761</xdr:rowOff>
    </xdr:from>
    <xdr:ext cx="736600"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3733800" y="1461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76837</xdr:rowOff>
    </xdr:from>
    <xdr:to>
      <xdr:col>15</xdr:col>
      <xdr:colOff>133350</xdr:colOff>
      <xdr:row>85</xdr:row>
      <xdr:rowOff>6987</xdr:rowOff>
    </xdr:to>
    <xdr:sp macro="" textlink="">
      <xdr:nvSpPr>
        <xdr:cNvPr id="214" name="楕円 213">
          <a:extLst>
            <a:ext uri="{FF2B5EF4-FFF2-40B4-BE49-F238E27FC236}">
              <a16:creationId xmlns:a16="http://schemas.microsoft.com/office/drawing/2014/main" id="{00000000-0008-0000-0200-0000D6000000}"/>
            </a:ext>
          </a:extLst>
        </xdr:cNvPr>
        <xdr:cNvSpPr/>
      </xdr:nvSpPr>
      <xdr:spPr>
        <a:xfrm>
          <a:off x="3175000" y="144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163214</xdr:rowOff>
    </xdr:from>
    <xdr:ext cx="762000"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2844800" y="145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10359</xdr:rowOff>
    </xdr:from>
    <xdr:to>
      <xdr:col>11</xdr:col>
      <xdr:colOff>82550</xdr:colOff>
      <xdr:row>84</xdr:row>
      <xdr:rowOff>111959</xdr:rowOff>
    </xdr:to>
    <xdr:sp macro="" textlink="">
      <xdr:nvSpPr>
        <xdr:cNvPr id="216" name="楕円 215">
          <a:extLst>
            <a:ext uri="{FF2B5EF4-FFF2-40B4-BE49-F238E27FC236}">
              <a16:creationId xmlns:a16="http://schemas.microsoft.com/office/drawing/2014/main" id="{00000000-0008-0000-0200-0000D8000000}"/>
            </a:ext>
          </a:extLst>
        </xdr:cNvPr>
        <xdr:cNvSpPr/>
      </xdr:nvSpPr>
      <xdr:spPr>
        <a:xfrm>
          <a:off x="2286000" y="1441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96736</xdr:rowOff>
    </xdr:from>
    <xdr:ext cx="762000"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1955800" y="14498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96196</xdr:rowOff>
    </xdr:from>
    <xdr:to>
      <xdr:col>7</xdr:col>
      <xdr:colOff>31750</xdr:colOff>
      <xdr:row>84</xdr:row>
      <xdr:rowOff>26346</xdr:rowOff>
    </xdr:to>
    <xdr:sp macro="" textlink="">
      <xdr:nvSpPr>
        <xdr:cNvPr id="218" name="楕円 217">
          <a:extLst>
            <a:ext uri="{FF2B5EF4-FFF2-40B4-BE49-F238E27FC236}">
              <a16:creationId xmlns:a16="http://schemas.microsoft.com/office/drawing/2014/main" id="{00000000-0008-0000-0200-0000DA000000}"/>
            </a:ext>
          </a:extLst>
        </xdr:cNvPr>
        <xdr:cNvSpPr/>
      </xdr:nvSpPr>
      <xdr:spPr>
        <a:xfrm>
          <a:off x="1397000" y="143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11123</xdr:rowOff>
    </xdr:from>
    <xdr:ext cx="762000"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1066800" y="14412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50" b="0" i="0" baseline="0">
              <a:solidFill>
                <a:schemeClr val="dk1"/>
              </a:solidFill>
              <a:effectLst/>
              <a:latin typeface="+mn-lt"/>
              <a:ea typeface="+mn-ea"/>
              <a:cs typeface="+mn-cs"/>
            </a:rPr>
            <a:t>前年度</a:t>
          </a:r>
          <a:r>
            <a:rPr lang="ja-JP" altLang="en-US" sz="1050" b="0" i="0" baseline="0">
              <a:solidFill>
                <a:schemeClr val="dk1"/>
              </a:solidFill>
              <a:effectLst/>
              <a:latin typeface="+mn-lt"/>
              <a:ea typeface="+mn-ea"/>
              <a:cs typeface="+mn-cs"/>
            </a:rPr>
            <a:t>から変わらず９５．７となっている</a:t>
          </a:r>
          <a:r>
            <a:rPr lang="ja-JP" altLang="ja-JP" sz="1050" b="0" i="0" baseline="0">
              <a:solidFill>
                <a:schemeClr val="dk1"/>
              </a:solidFill>
              <a:effectLst/>
              <a:latin typeface="+mn-lt"/>
              <a:ea typeface="+mn-ea"/>
              <a:cs typeface="+mn-cs"/>
            </a:rPr>
            <a:t>。</a:t>
          </a:r>
          <a:endParaRPr lang="ja-JP" altLang="ja-JP" sz="1200">
            <a:effectLst/>
          </a:endParaRPr>
        </a:p>
        <a:p>
          <a:pPr rtl="0" eaLnBrk="1" fontAlgn="auto" latinLnBrk="0" hangingPunct="1"/>
          <a:r>
            <a:rPr lang="ja-JP" altLang="en-US" sz="1050" b="0" i="0" baseline="0">
              <a:solidFill>
                <a:schemeClr val="dk1"/>
              </a:solidFill>
              <a:effectLst/>
              <a:latin typeface="+mn-lt"/>
              <a:ea typeface="+mn-ea"/>
              <a:cs typeface="+mn-cs"/>
            </a:rPr>
            <a:t>過去５年間を通して</a:t>
          </a:r>
          <a:r>
            <a:rPr lang="ja-JP" altLang="ja-JP" sz="1050" b="0" i="0" baseline="0">
              <a:solidFill>
                <a:schemeClr val="dk1"/>
              </a:solidFill>
              <a:effectLst/>
              <a:latin typeface="+mn-lt"/>
              <a:ea typeface="+mn-ea"/>
              <a:cs typeface="+mn-cs"/>
            </a:rPr>
            <a:t>類似団体</a:t>
          </a:r>
          <a:r>
            <a:rPr lang="ja-JP" altLang="en-US" sz="1050" b="0" i="0" baseline="0">
              <a:solidFill>
                <a:schemeClr val="dk1"/>
              </a:solidFill>
              <a:effectLst/>
              <a:latin typeface="+mn-lt"/>
              <a:ea typeface="+mn-ea"/>
              <a:cs typeface="+mn-cs"/>
            </a:rPr>
            <a:t>平均や</a:t>
          </a:r>
          <a:r>
            <a:rPr lang="ja-JP" altLang="ja-JP" sz="1050" b="0" i="0" baseline="0">
              <a:solidFill>
                <a:schemeClr val="dk1"/>
              </a:solidFill>
              <a:effectLst/>
              <a:latin typeface="+mn-lt"/>
              <a:ea typeface="+mn-ea"/>
              <a:cs typeface="+mn-cs"/>
            </a:rPr>
            <a:t>全国平均を下回って</a:t>
          </a:r>
          <a:r>
            <a:rPr lang="ja-JP" altLang="en-US" sz="1050" b="0" i="0" baseline="0">
              <a:solidFill>
                <a:schemeClr val="dk1"/>
              </a:solidFill>
              <a:effectLst/>
              <a:latin typeface="+mn-lt"/>
              <a:ea typeface="+mn-ea"/>
              <a:cs typeface="+mn-cs"/>
            </a:rPr>
            <a:t>おり、変化もほぼ横ばいな状態が続いている。</a:t>
          </a:r>
          <a:r>
            <a:rPr lang="ja-JP" altLang="ja-JP" sz="1050" b="0" i="0" baseline="0">
              <a:solidFill>
                <a:schemeClr val="dk1"/>
              </a:solidFill>
              <a:effectLst/>
              <a:latin typeface="+mn-lt"/>
              <a:ea typeface="+mn-ea"/>
              <a:cs typeface="+mn-cs"/>
            </a:rPr>
            <a:t>引き続き適正な定員管理と給与の適正化に努めていく。</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2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2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2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2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27781</xdr:rowOff>
    </xdr:from>
    <xdr:to>
      <xdr:col>81</xdr:col>
      <xdr:colOff>44450</xdr:colOff>
      <xdr:row>83</xdr:row>
      <xdr:rowOff>27781</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16179800" y="142581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2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2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27781</xdr:rowOff>
    </xdr:from>
    <xdr:to>
      <xdr:col>77</xdr:col>
      <xdr:colOff>44450</xdr:colOff>
      <xdr:row>83</xdr:row>
      <xdr:rowOff>42863</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flipV="1">
          <a:off x="15290800" y="14258131"/>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2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42863</xdr:rowOff>
    </xdr:from>
    <xdr:to>
      <xdr:col>72</xdr:col>
      <xdr:colOff>203200</xdr:colOff>
      <xdr:row>83</xdr:row>
      <xdr:rowOff>103188</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flipV="1">
          <a:off x="14401800" y="1427321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2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83</xdr:row>
      <xdr:rowOff>103188</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13512800" y="14243050"/>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2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2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148431</xdr:rowOff>
    </xdr:from>
    <xdr:to>
      <xdr:col>81</xdr:col>
      <xdr:colOff>95250</xdr:colOff>
      <xdr:row>83</xdr:row>
      <xdr:rowOff>78581</xdr:rowOff>
    </xdr:to>
    <xdr:sp macro="" textlink="">
      <xdr:nvSpPr>
        <xdr:cNvPr id="276" name="楕円 275">
          <a:extLst>
            <a:ext uri="{FF2B5EF4-FFF2-40B4-BE49-F238E27FC236}">
              <a16:creationId xmlns:a16="http://schemas.microsoft.com/office/drawing/2014/main" id="{00000000-0008-0000-0200-000014010000}"/>
            </a:ext>
          </a:extLst>
        </xdr:cNvPr>
        <xdr:cNvSpPr/>
      </xdr:nvSpPr>
      <xdr:spPr>
        <a:xfrm>
          <a:off x="16967200" y="1420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164958</xdr:rowOff>
    </xdr:from>
    <xdr:ext cx="762000" cy="259045"/>
    <xdr:sp macro="" textlink="">
      <xdr:nvSpPr>
        <xdr:cNvPr id="277" name="給与水準   （国との比較）該当値テキスト">
          <a:extLst>
            <a:ext uri="{FF2B5EF4-FFF2-40B4-BE49-F238E27FC236}">
              <a16:creationId xmlns:a16="http://schemas.microsoft.com/office/drawing/2014/main" id="{00000000-0008-0000-0200-000015010000}"/>
            </a:ext>
          </a:extLst>
        </xdr:cNvPr>
        <xdr:cNvSpPr txBox="1"/>
      </xdr:nvSpPr>
      <xdr:spPr>
        <a:xfrm>
          <a:off x="17106900" y="1405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148431</xdr:rowOff>
    </xdr:from>
    <xdr:to>
      <xdr:col>77</xdr:col>
      <xdr:colOff>95250</xdr:colOff>
      <xdr:row>83</xdr:row>
      <xdr:rowOff>78581</xdr:rowOff>
    </xdr:to>
    <xdr:sp macro="" textlink="">
      <xdr:nvSpPr>
        <xdr:cNvPr id="278" name="楕円 277">
          <a:extLst>
            <a:ext uri="{FF2B5EF4-FFF2-40B4-BE49-F238E27FC236}">
              <a16:creationId xmlns:a16="http://schemas.microsoft.com/office/drawing/2014/main" id="{00000000-0008-0000-0200-000016010000}"/>
            </a:ext>
          </a:extLst>
        </xdr:cNvPr>
        <xdr:cNvSpPr/>
      </xdr:nvSpPr>
      <xdr:spPr>
        <a:xfrm>
          <a:off x="16129000" y="1420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88758</xdr:rowOff>
    </xdr:from>
    <xdr:ext cx="736600"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15798800" y="1397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163513</xdr:rowOff>
    </xdr:from>
    <xdr:to>
      <xdr:col>73</xdr:col>
      <xdr:colOff>44450</xdr:colOff>
      <xdr:row>83</xdr:row>
      <xdr:rowOff>93663</xdr:rowOff>
    </xdr:to>
    <xdr:sp macro="" textlink="">
      <xdr:nvSpPr>
        <xdr:cNvPr id="280" name="楕円 279">
          <a:extLst>
            <a:ext uri="{FF2B5EF4-FFF2-40B4-BE49-F238E27FC236}">
              <a16:creationId xmlns:a16="http://schemas.microsoft.com/office/drawing/2014/main" id="{00000000-0008-0000-0200-000018010000}"/>
            </a:ext>
          </a:extLst>
        </xdr:cNvPr>
        <xdr:cNvSpPr/>
      </xdr:nvSpPr>
      <xdr:spPr>
        <a:xfrm>
          <a:off x="15240000" y="1422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103840</xdr:rowOff>
    </xdr:from>
    <xdr:ext cx="762000"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14909800" y="1399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52388</xdr:rowOff>
    </xdr:from>
    <xdr:to>
      <xdr:col>68</xdr:col>
      <xdr:colOff>203200</xdr:colOff>
      <xdr:row>83</xdr:row>
      <xdr:rowOff>153988</xdr:rowOff>
    </xdr:to>
    <xdr:sp macro="" textlink="">
      <xdr:nvSpPr>
        <xdr:cNvPr id="282" name="楕円 281">
          <a:extLst>
            <a:ext uri="{FF2B5EF4-FFF2-40B4-BE49-F238E27FC236}">
              <a16:creationId xmlns:a16="http://schemas.microsoft.com/office/drawing/2014/main" id="{00000000-0008-0000-0200-00001A010000}"/>
            </a:ext>
          </a:extLst>
        </xdr:cNvPr>
        <xdr:cNvSpPr/>
      </xdr:nvSpPr>
      <xdr:spPr>
        <a:xfrm>
          <a:off x="14351000" y="1428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164165</xdr:rowOff>
    </xdr:from>
    <xdr:ext cx="762000"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14020800" y="1405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4" name="楕円 283">
          <a:extLst>
            <a:ext uri="{FF2B5EF4-FFF2-40B4-BE49-F238E27FC236}">
              <a16:creationId xmlns:a16="http://schemas.microsoft.com/office/drawing/2014/main" id="{00000000-0008-0000-0200-00001C010000}"/>
            </a:ext>
          </a:extLst>
        </xdr:cNvPr>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前年度より０．</a:t>
          </a:r>
          <a:r>
            <a:rPr lang="ja-JP" altLang="en-US" sz="1000" b="0" i="0" baseline="0">
              <a:solidFill>
                <a:schemeClr val="dk1"/>
              </a:solidFill>
              <a:effectLst/>
              <a:latin typeface="+mn-lt"/>
              <a:ea typeface="+mn-ea"/>
              <a:cs typeface="+mn-cs"/>
            </a:rPr>
            <a:t>２２人</a:t>
          </a:r>
          <a:r>
            <a:rPr lang="ja-JP" altLang="ja-JP" sz="1000" b="0" i="0" baseline="0">
              <a:solidFill>
                <a:schemeClr val="dk1"/>
              </a:solidFill>
              <a:effectLst/>
              <a:latin typeface="+mn-lt"/>
              <a:ea typeface="+mn-ea"/>
              <a:cs typeface="+mn-cs"/>
            </a:rPr>
            <a:t>増加し、類似団体</a:t>
          </a:r>
          <a:r>
            <a:rPr lang="ja-JP" altLang="en-US" sz="1000" b="0" i="0" baseline="0">
              <a:solidFill>
                <a:schemeClr val="dk1"/>
              </a:solidFill>
              <a:effectLst/>
              <a:latin typeface="+mn-lt"/>
              <a:ea typeface="+mn-ea"/>
              <a:cs typeface="+mn-cs"/>
            </a:rPr>
            <a:t>内</a:t>
          </a:r>
          <a:r>
            <a:rPr lang="ja-JP" altLang="ja-JP" sz="1000" b="0" i="0" baseline="0">
              <a:solidFill>
                <a:schemeClr val="dk1"/>
              </a:solidFill>
              <a:effectLst/>
              <a:latin typeface="+mn-lt"/>
              <a:ea typeface="+mn-ea"/>
              <a:cs typeface="+mn-cs"/>
            </a:rPr>
            <a:t>平均も上回っている状況である。</a:t>
          </a:r>
          <a:endParaRPr lang="en-US" altLang="ja-JP" sz="1000" b="0" i="0" baseline="0">
            <a:solidFill>
              <a:schemeClr val="dk1"/>
            </a:solidFill>
            <a:effectLst/>
            <a:latin typeface="+mn-lt"/>
            <a:ea typeface="+mn-ea"/>
            <a:cs typeface="+mn-cs"/>
          </a:endParaRPr>
        </a:p>
        <a:p>
          <a:pPr rtl="0"/>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職員数については、</a:t>
          </a:r>
          <a:r>
            <a:rPr lang="ja-JP" altLang="en-US" sz="1000" b="0" i="0" baseline="0">
              <a:solidFill>
                <a:schemeClr val="dk1"/>
              </a:solidFill>
              <a:effectLst/>
              <a:latin typeface="+mn-lt"/>
              <a:ea typeface="+mn-ea"/>
              <a:cs typeface="+mn-cs"/>
            </a:rPr>
            <a:t>前年度と比較して減となっているが、</a:t>
          </a:r>
          <a:r>
            <a:rPr lang="ja-JP" altLang="ja-JP" sz="1000" b="0" i="0" baseline="0">
              <a:solidFill>
                <a:schemeClr val="dk1"/>
              </a:solidFill>
              <a:effectLst/>
              <a:latin typeface="+mn-lt"/>
              <a:ea typeface="+mn-ea"/>
              <a:cs typeface="+mn-cs"/>
            </a:rPr>
            <a:t>人口数</a:t>
          </a:r>
          <a:r>
            <a:rPr lang="ja-JP" altLang="en-US" sz="1000" b="0" i="0" baseline="0">
              <a:solidFill>
                <a:schemeClr val="dk1"/>
              </a:solidFill>
              <a:effectLst/>
              <a:latin typeface="+mn-lt"/>
              <a:ea typeface="+mn-ea"/>
              <a:cs typeface="+mn-cs"/>
            </a:rPr>
            <a:t>の</a:t>
          </a:r>
          <a:r>
            <a:rPr lang="ja-JP" altLang="ja-JP" sz="1000" b="0" i="0" baseline="0">
              <a:solidFill>
                <a:schemeClr val="dk1"/>
              </a:solidFill>
              <a:effectLst/>
              <a:latin typeface="+mn-lt"/>
              <a:ea typeface="+mn-ea"/>
              <a:cs typeface="+mn-cs"/>
            </a:rPr>
            <a:t>減少</a:t>
          </a:r>
          <a:r>
            <a:rPr lang="ja-JP" altLang="en-US" sz="1000" b="0" i="0" baseline="0">
              <a:solidFill>
                <a:schemeClr val="dk1"/>
              </a:solidFill>
              <a:effectLst/>
              <a:latin typeface="+mn-lt"/>
              <a:ea typeface="+mn-ea"/>
              <a:cs typeface="+mn-cs"/>
            </a:rPr>
            <a:t>幅が大きいことで数値が上がっている。</a:t>
          </a:r>
          <a:r>
            <a:rPr lang="ja-JP" altLang="ja-JP" sz="1000" b="0" i="0" baseline="0">
              <a:solidFill>
                <a:schemeClr val="dk1"/>
              </a:solidFill>
              <a:effectLst/>
              <a:latin typeface="+mn-lt"/>
              <a:ea typeface="+mn-ea"/>
              <a:cs typeface="+mn-cs"/>
            </a:rPr>
            <a:t>また、類似団体</a:t>
          </a:r>
          <a:r>
            <a:rPr lang="ja-JP" altLang="en-US" sz="1000" b="0" i="0" baseline="0">
              <a:solidFill>
                <a:schemeClr val="dk1"/>
              </a:solidFill>
              <a:effectLst/>
              <a:latin typeface="+mn-lt"/>
              <a:ea typeface="+mn-ea"/>
              <a:cs typeface="+mn-cs"/>
            </a:rPr>
            <a:t>内</a:t>
          </a:r>
          <a:r>
            <a:rPr lang="ja-JP" altLang="ja-JP" sz="1000" b="0" i="0" baseline="0">
              <a:solidFill>
                <a:schemeClr val="dk1"/>
              </a:solidFill>
              <a:effectLst/>
              <a:latin typeface="+mn-lt"/>
              <a:ea typeface="+mn-ea"/>
              <a:cs typeface="+mn-cs"/>
            </a:rPr>
            <a:t>平均を上回っている</a:t>
          </a:r>
          <a:r>
            <a:rPr lang="ja-JP" altLang="en-US" sz="1000" b="0" i="0" baseline="0">
              <a:solidFill>
                <a:schemeClr val="dk1"/>
              </a:solidFill>
              <a:effectLst/>
              <a:latin typeface="+mn-lt"/>
              <a:ea typeface="+mn-ea"/>
              <a:cs typeface="+mn-cs"/>
            </a:rPr>
            <a:t>要因としては</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大月</a:t>
          </a:r>
          <a:r>
            <a:rPr lang="ja-JP" altLang="ja-JP" sz="1000" b="0" i="0" baseline="0">
              <a:solidFill>
                <a:schemeClr val="dk1"/>
              </a:solidFill>
              <a:effectLst/>
              <a:latin typeface="+mn-lt"/>
              <a:ea typeface="+mn-ea"/>
              <a:cs typeface="+mn-cs"/>
            </a:rPr>
            <a:t>短期大学及び消防本部を単独設置していることが</a:t>
          </a:r>
          <a:r>
            <a:rPr lang="ja-JP" altLang="en-US" sz="1000" b="0" i="0" baseline="0">
              <a:solidFill>
                <a:schemeClr val="dk1"/>
              </a:solidFill>
              <a:effectLst/>
              <a:latin typeface="+mn-lt"/>
              <a:ea typeface="+mn-ea"/>
              <a:cs typeface="+mn-cs"/>
            </a:rPr>
            <a:t>挙げられる</a:t>
          </a:r>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a:t>
          </a:r>
          <a:endParaRPr lang="ja-JP" altLang="ja-JP" sz="1000">
            <a:effectLst/>
          </a:endParaRPr>
        </a:p>
        <a:p>
          <a:pPr rtl="0"/>
          <a:r>
            <a:rPr lang="ja-JP" altLang="ja-JP" sz="1000" b="0" i="0" baseline="0">
              <a:solidFill>
                <a:schemeClr val="dk1"/>
              </a:solidFill>
              <a:effectLst/>
              <a:latin typeface="+mn-lt"/>
              <a:ea typeface="+mn-ea"/>
              <a:cs typeface="+mn-cs"/>
            </a:rPr>
            <a:t>　平成１９年３月に定員適正化計画を策定したことを契機に、退職者に対する新採用の抑制を進めてきたが、今後は再任用制度により職員数は横ばい状態が見込まれる。</a:t>
          </a:r>
          <a:endParaRPr lang="ja-JP" altLang="ja-JP" sz="1000">
            <a:effectLst/>
          </a:endParaRPr>
        </a:p>
        <a:p>
          <a:pPr rtl="0"/>
          <a:r>
            <a:rPr lang="ja-JP" altLang="ja-JP" sz="1000" b="0" i="0" baseline="0">
              <a:solidFill>
                <a:schemeClr val="dk1"/>
              </a:solidFill>
              <a:effectLst/>
              <a:latin typeface="+mn-lt"/>
              <a:ea typeface="+mn-ea"/>
              <a:cs typeface="+mn-cs"/>
            </a:rPr>
            <a:t>　さらに適正な定員管理を推進して、人件費の削減に努める。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2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2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2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7196</xdr:rowOff>
    </xdr:from>
    <xdr:to>
      <xdr:col>81</xdr:col>
      <xdr:colOff>44450</xdr:colOff>
      <xdr:row>64</xdr:row>
      <xdr:rowOff>32476</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16179800" y="10979996"/>
          <a:ext cx="838200" cy="2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2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137281</xdr:rowOff>
    </xdr:from>
    <xdr:to>
      <xdr:col>77</xdr:col>
      <xdr:colOff>44450</xdr:colOff>
      <xdr:row>64</xdr:row>
      <xdr:rowOff>7196</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15290800" y="10938631"/>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2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105108</xdr:rowOff>
    </xdr:from>
    <xdr:to>
      <xdr:col>72</xdr:col>
      <xdr:colOff>203200</xdr:colOff>
      <xdr:row>63</xdr:row>
      <xdr:rowOff>137281</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4401800" y="1090645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2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74083</xdr:rowOff>
    </xdr:from>
    <xdr:to>
      <xdr:col>68</xdr:col>
      <xdr:colOff>152400</xdr:colOff>
      <xdr:row>63</xdr:row>
      <xdr:rowOff>105108</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13512800" y="1087543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2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153126</xdr:rowOff>
    </xdr:from>
    <xdr:to>
      <xdr:col>81</xdr:col>
      <xdr:colOff>95250</xdr:colOff>
      <xdr:row>64</xdr:row>
      <xdr:rowOff>83276</xdr:rowOff>
    </xdr:to>
    <xdr:sp macro="" textlink="">
      <xdr:nvSpPr>
        <xdr:cNvPr id="341" name="楕円 340">
          <a:extLst>
            <a:ext uri="{FF2B5EF4-FFF2-40B4-BE49-F238E27FC236}">
              <a16:creationId xmlns:a16="http://schemas.microsoft.com/office/drawing/2014/main" id="{00000000-0008-0000-0200-000055010000}"/>
            </a:ext>
          </a:extLst>
        </xdr:cNvPr>
        <xdr:cNvSpPr/>
      </xdr:nvSpPr>
      <xdr:spPr>
        <a:xfrm>
          <a:off x="16967200" y="109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125203</xdr:rowOff>
    </xdr:from>
    <xdr:ext cx="762000" cy="259045"/>
    <xdr:sp macro="" textlink="">
      <xdr:nvSpPr>
        <xdr:cNvPr id="342" name="定員管理の状況該当値テキスト">
          <a:extLst>
            <a:ext uri="{FF2B5EF4-FFF2-40B4-BE49-F238E27FC236}">
              <a16:creationId xmlns:a16="http://schemas.microsoft.com/office/drawing/2014/main" id="{00000000-0008-0000-0200-000056010000}"/>
            </a:ext>
          </a:extLst>
        </xdr:cNvPr>
        <xdr:cNvSpPr txBox="1"/>
      </xdr:nvSpPr>
      <xdr:spPr>
        <a:xfrm>
          <a:off x="17106900" y="1092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127846</xdr:rowOff>
    </xdr:from>
    <xdr:to>
      <xdr:col>77</xdr:col>
      <xdr:colOff>95250</xdr:colOff>
      <xdr:row>64</xdr:row>
      <xdr:rowOff>57996</xdr:rowOff>
    </xdr:to>
    <xdr:sp macro="" textlink="">
      <xdr:nvSpPr>
        <xdr:cNvPr id="343" name="楕円 342">
          <a:extLst>
            <a:ext uri="{FF2B5EF4-FFF2-40B4-BE49-F238E27FC236}">
              <a16:creationId xmlns:a16="http://schemas.microsoft.com/office/drawing/2014/main" id="{00000000-0008-0000-0200-000057010000}"/>
            </a:ext>
          </a:extLst>
        </xdr:cNvPr>
        <xdr:cNvSpPr/>
      </xdr:nvSpPr>
      <xdr:spPr>
        <a:xfrm>
          <a:off x="16129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42773</xdr:rowOff>
    </xdr:from>
    <xdr:ext cx="736600"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15798800" y="1101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86481</xdr:rowOff>
    </xdr:from>
    <xdr:to>
      <xdr:col>73</xdr:col>
      <xdr:colOff>44450</xdr:colOff>
      <xdr:row>64</xdr:row>
      <xdr:rowOff>16631</xdr:rowOff>
    </xdr:to>
    <xdr:sp macro="" textlink="">
      <xdr:nvSpPr>
        <xdr:cNvPr id="345" name="楕円 344">
          <a:extLst>
            <a:ext uri="{FF2B5EF4-FFF2-40B4-BE49-F238E27FC236}">
              <a16:creationId xmlns:a16="http://schemas.microsoft.com/office/drawing/2014/main" id="{00000000-0008-0000-0200-000059010000}"/>
            </a:ext>
          </a:extLst>
        </xdr:cNvPr>
        <xdr:cNvSpPr/>
      </xdr:nvSpPr>
      <xdr:spPr>
        <a:xfrm>
          <a:off x="15240000" y="1088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1408</xdr:rowOff>
    </xdr:from>
    <xdr:ext cx="762000"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14909800" y="1097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54308</xdr:rowOff>
    </xdr:from>
    <xdr:to>
      <xdr:col>68</xdr:col>
      <xdr:colOff>203200</xdr:colOff>
      <xdr:row>63</xdr:row>
      <xdr:rowOff>155908</xdr:rowOff>
    </xdr:to>
    <xdr:sp macro="" textlink="">
      <xdr:nvSpPr>
        <xdr:cNvPr id="347" name="楕円 346">
          <a:extLst>
            <a:ext uri="{FF2B5EF4-FFF2-40B4-BE49-F238E27FC236}">
              <a16:creationId xmlns:a16="http://schemas.microsoft.com/office/drawing/2014/main" id="{00000000-0008-0000-0200-00005B010000}"/>
            </a:ext>
          </a:extLst>
        </xdr:cNvPr>
        <xdr:cNvSpPr/>
      </xdr:nvSpPr>
      <xdr:spPr>
        <a:xfrm>
          <a:off x="14351000" y="108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140685</xdr:rowOff>
    </xdr:from>
    <xdr:ext cx="762000"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14020800" y="1094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23283</xdr:rowOff>
    </xdr:from>
    <xdr:to>
      <xdr:col>64</xdr:col>
      <xdr:colOff>152400</xdr:colOff>
      <xdr:row>63</xdr:row>
      <xdr:rowOff>124883</xdr:rowOff>
    </xdr:to>
    <xdr:sp macro="" textlink="">
      <xdr:nvSpPr>
        <xdr:cNvPr id="349" name="楕円 348">
          <a:extLst>
            <a:ext uri="{FF2B5EF4-FFF2-40B4-BE49-F238E27FC236}">
              <a16:creationId xmlns:a16="http://schemas.microsoft.com/office/drawing/2014/main" id="{00000000-0008-0000-0200-00005D010000}"/>
            </a:ext>
          </a:extLst>
        </xdr:cNvPr>
        <xdr:cNvSpPr/>
      </xdr:nvSpPr>
      <xdr:spPr>
        <a:xfrm>
          <a:off x="13462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109660</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13131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en-US" sz="1000" b="0" i="0" baseline="0">
              <a:solidFill>
                <a:schemeClr val="dk1"/>
              </a:solidFill>
              <a:effectLst/>
              <a:latin typeface="+mn-lt"/>
              <a:ea typeface="+mn-ea"/>
              <a:cs typeface="+mn-cs"/>
            </a:rPr>
            <a:t>前年度と比較して０．４ポイントの上昇となった。借入の抑制により</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過去４年間数値を改善させていたが、今年度、借入額の大きい地方債の償還が始まったことや一</a:t>
          </a:r>
          <a:r>
            <a:rPr lang="ja-JP" altLang="ja-JP" sz="1000" b="0" i="0" baseline="0">
              <a:solidFill>
                <a:schemeClr val="dk1"/>
              </a:solidFill>
              <a:effectLst/>
              <a:latin typeface="+mn-lt"/>
              <a:ea typeface="+mn-ea"/>
              <a:cs typeface="+mn-cs"/>
            </a:rPr>
            <a:t>部事務組合へ</a:t>
          </a:r>
          <a:r>
            <a:rPr lang="ja-JP" altLang="en-US" sz="1000" b="0" i="0" baseline="0">
              <a:solidFill>
                <a:schemeClr val="dk1"/>
              </a:solidFill>
              <a:effectLst/>
              <a:latin typeface="+mn-lt"/>
              <a:ea typeface="+mn-ea"/>
              <a:cs typeface="+mn-cs"/>
            </a:rPr>
            <a:t>の</a:t>
          </a:r>
          <a:r>
            <a:rPr lang="ja-JP" altLang="ja-JP" sz="1000" b="0" i="0" baseline="0">
              <a:solidFill>
                <a:schemeClr val="dk1"/>
              </a:solidFill>
              <a:effectLst/>
              <a:latin typeface="+mn-lt"/>
              <a:ea typeface="+mn-ea"/>
              <a:cs typeface="+mn-cs"/>
            </a:rPr>
            <a:t>公債費負担額</a:t>
          </a:r>
          <a:r>
            <a:rPr lang="ja-JP" altLang="en-US" sz="1000" b="0" i="0" baseline="0">
              <a:solidFill>
                <a:schemeClr val="dk1"/>
              </a:solidFill>
              <a:effectLst/>
              <a:latin typeface="+mn-lt"/>
              <a:ea typeface="+mn-ea"/>
              <a:cs typeface="+mn-cs"/>
            </a:rPr>
            <a:t>が前</a:t>
          </a:r>
          <a:r>
            <a:rPr lang="ja-JP" altLang="ja-JP" sz="1000" b="0" i="0" baseline="0">
              <a:solidFill>
                <a:schemeClr val="dk1"/>
              </a:solidFill>
              <a:effectLst/>
              <a:latin typeface="+mn-lt"/>
              <a:ea typeface="+mn-ea"/>
              <a:cs typeface="+mn-cs"/>
            </a:rPr>
            <a:t>年度より増加し</a:t>
          </a:r>
          <a:r>
            <a:rPr lang="ja-JP" altLang="en-US" sz="1000" b="0" i="0" baseline="0">
              <a:solidFill>
                <a:schemeClr val="dk1"/>
              </a:solidFill>
              <a:effectLst/>
              <a:latin typeface="+mn-lt"/>
              <a:ea typeface="+mn-ea"/>
              <a:cs typeface="+mn-cs"/>
            </a:rPr>
            <a:t>たことで比率上昇への要因となっている</a:t>
          </a:r>
          <a:r>
            <a:rPr lang="ja-JP" altLang="ja-JP" sz="1000" b="0" i="0" baseline="0">
              <a:solidFill>
                <a:schemeClr val="dk1"/>
              </a:solidFill>
              <a:effectLst/>
              <a:latin typeface="+mn-lt"/>
              <a:ea typeface="+mn-ea"/>
              <a:cs typeface="+mn-cs"/>
            </a:rPr>
            <a:t>。</a:t>
          </a:r>
          <a:endParaRPr lang="ja-JP" altLang="ja-JP" sz="1000">
            <a:effectLst/>
          </a:endParaRPr>
        </a:p>
        <a:p>
          <a:pPr rtl="0"/>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今後も</a:t>
          </a:r>
          <a:r>
            <a:rPr lang="ja-JP" altLang="en-US" sz="1000" b="0" i="0" baseline="0">
              <a:solidFill>
                <a:schemeClr val="dk1"/>
              </a:solidFill>
              <a:effectLst/>
              <a:latin typeface="+mn-lt"/>
              <a:ea typeface="+mn-ea"/>
              <a:cs typeface="+mn-cs"/>
            </a:rPr>
            <a:t>新</a:t>
          </a:r>
          <a:r>
            <a:rPr lang="ja-JP" altLang="ja-JP" sz="1000" b="0" i="0" baseline="0">
              <a:solidFill>
                <a:schemeClr val="dk1"/>
              </a:solidFill>
              <a:effectLst/>
              <a:latin typeface="+mn-lt"/>
              <a:ea typeface="+mn-ea"/>
              <a:cs typeface="+mn-cs"/>
            </a:rPr>
            <a:t>庁舎建設</a:t>
          </a:r>
          <a:r>
            <a:rPr lang="ja-JP" altLang="en-US" sz="1000" b="0" i="0" baseline="0">
              <a:solidFill>
                <a:schemeClr val="dk1"/>
              </a:solidFill>
              <a:effectLst/>
              <a:latin typeface="+mn-lt"/>
              <a:ea typeface="+mn-ea"/>
              <a:cs typeface="+mn-cs"/>
            </a:rPr>
            <a:t>事業</a:t>
          </a:r>
          <a:r>
            <a:rPr lang="ja-JP" altLang="ja-JP" sz="1000" b="0" i="0" baseline="0">
              <a:solidFill>
                <a:schemeClr val="dk1"/>
              </a:solidFill>
              <a:effectLst/>
              <a:latin typeface="+mn-lt"/>
              <a:ea typeface="+mn-ea"/>
              <a:cs typeface="+mn-cs"/>
            </a:rPr>
            <a:t>や大月・猿橋駅周辺整備事業など</a:t>
          </a:r>
          <a:r>
            <a:rPr lang="ja-JP" altLang="en-US" sz="1000" b="0" i="0" baseline="0">
              <a:solidFill>
                <a:schemeClr val="dk1"/>
              </a:solidFill>
              <a:effectLst/>
              <a:latin typeface="+mn-lt"/>
              <a:ea typeface="+mn-ea"/>
              <a:cs typeface="+mn-cs"/>
            </a:rPr>
            <a:t>の大規模事業により地方</a:t>
          </a:r>
          <a:r>
            <a:rPr lang="ja-JP" altLang="ja-JP" sz="1000" b="0" i="0" baseline="0">
              <a:solidFill>
                <a:schemeClr val="dk1"/>
              </a:solidFill>
              <a:effectLst/>
              <a:latin typeface="+mn-lt"/>
              <a:ea typeface="+mn-ea"/>
              <a:cs typeface="+mn-cs"/>
            </a:rPr>
            <a:t>債の増加が見込まれる。</a:t>
          </a:r>
          <a:r>
            <a:rPr lang="ja-JP" altLang="en-US" sz="1000" b="0" i="0" baseline="0">
              <a:solidFill>
                <a:schemeClr val="dk1"/>
              </a:solidFill>
              <a:effectLst/>
              <a:latin typeface="+mn-lt"/>
              <a:ea typeface="+mn-ea"/>
              <a:cs typeface="+mn-cs"/>
            </a:rPr>
            <a:t>引き続き平成</a:t>
          </a:r>
          <a:r>
            <a:rPr lang="ja-JP" altLang="ja-JP" sz="1000" b="0" i="0" baseline="0">
              <a:solidFill>
                <a:schemeClr val="dk1"/>
              </a:solidFill>
              <a:effectLst/>
              <a:latin typeface="+mn-lt"/>
              <a:ea typeface="+mn-ea"/>
              <a:cs typeface="+mn-cs"/>
            </a:rPr>
            <a:t>３０</a:t>
          </a:r>
          <a:r>
            <a:rPr lang="ja-JP" altLang="en-US" sz="1000" b="0" i="0" baseline="0">
              <a:solidFill>
                <a:schemeClr val="dk1"/>
              </a:solidFill>
              <a:effectLst/>
              <a:latin typeface="+mn-lt"/>
              <a:ea typeface="+mn-ea"/>
              <a:cs typeface="+mn-cs"/>
            </a:rPr>
            <a:t>年</a:t>
          </a:r>
          <a:r>
            <a:rPr lang="ja-JP" altLang="ja-JP" sz="1000" b="0" i="0" baseline="0">
              <a:solidFill>
                <a:schemeClr val="dk1"/>
              </a:solidFill>
              <a:effectLst/>
              <a:latin typeface="+mn-lt"/>
              <a:ea typeface="+mn-ea"/>
              <a:cs typeface="+mn-cs"/>
            </a:rPr>
            <a:t>に策定した公債費負担適正化計画の趣旨に基づき事業の優先順位づけを行いながら、地方債の新規発行を抑制し、公債費負担の軽減に努めていく。</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2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42</xdr:row>
      <xdr:rowOff>162137</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flipV="1">
          <a:off x="17018000" y="6261100"/>
          <a:ext cx="0" cy="11019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134214</xdr:rowOff>
    </xdr:from>
    <xdr:ext cx="762000" cy="259045"/>
    <xdr:sp macro="" textlink="">
      <xdr:nvSpPr>
        <xdr:cNvPr id="380" name="公債費負担の状況最小値テキスト">
          <a:extLst>
            <a:ext uri="{FF2B5EF4-FFF2-40B4-BE49-F238E27FC236}">
              <a16:creationId xmlns:a16="http://schemas.microsoft.com/office/drawing/2014/main" id="{00000000-0008-0000-0200-00007C010000}"/>
            </a:ext>
          </a:extLst>
        </xdr:cNvPr>
        <xdr:cNvSpPr txBox="1"/>
      </xdr:nvSpPr>
      <xdr:spPr>
        <a:xfrm>
          <a:off x="17106900" y="733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162137</xdr:rowOff>
    </xdr:from>
    <xdr:to>
      <xdr:col>81</xdr:col>
      <xdr:colOff>133350</xdr:colOff>
      <xdr:row>42</xdr:row>
      <xdr:rowOff>162137</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16929100" y="736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2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42</xdr:row>
      <xdr:rowOff>162137</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16179800" y="733086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85" name="公債費負担の状況平均値テキスト">
          <a:extLst>
            <a:ext uri="{FF2B5EF4-FFF2-40B4-BE49-F238E27FC236}">
              <a16:creationId xmlns:a16="http://schemas.microsoft.com/office/drawing/2014/main" id="{00000000-0008-0000-0200-000081010000}"/>
            </a:ext>
          </a:extLst>
        </xdr:cNvPr>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129963</xdr:rowOff>
    </xdr:from>
    <xdr:to>
      <xdr:col>77</xdr:col>
      <xdr:colOff>44450</xdr:colOff>
      <xdr:row>42</xdr:row>
      <xdr:rowOff>146050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flipV="1">
          <a:off x="15290800" y="73308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118956</xdr:rowOff>
    </xdr:from>
    <xdr:to>
      <xdr:col>77</xdr:col>
      <xdr:colOff>95250</xdr:colOff>
      <xdr:row>40</xdr:row>
      <xdr:rowOff>49106</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16129000" y="680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43</xdr:row>
      <xdr:rowOff>38946</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flipV="1">
          <a:off x="14401800" y="734695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110913</xdr:rowOff>
    </xdr:from>
    <xdr:to>
      <xdr:col>73</xdr:col>
      <xdr:colOff>44450</xdr:colOff>
      <xdr:row>40</xdr:row>
      <xdr:rowOff>41063</xdr:rowOff>
    </xdr:to>
    <xdr:sp macro="" textlink="">
      <xdr:nvSpPr>
        <xdr:cNvPr id="391" name="フローチャート: 判断 390">
          <a:extLst>
            <a:ext uri="{FF2B5EF4-FFF2-40B4-BE49-F238E27FC236}">
              <a16:creationId xmlns:a16="http://schemas.microsoft.com/office/drawing/2014/main" id="{00000000-0008-0000-0200-000087010000}"/>
            </a:ext>
          </a:extLst>
        </xdr:cNvPr>
        <xdr:cNvSpPr/>
      </xdr:nvSpPr>
      <xdr:spPr>
        <a:xfrm>
          <a:off x="15240000" y="679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38946</xdr:rowOff>
    </xdr:from>
    <xdr:to>
      <xdr:col>68</xdr:col>
      <xdr:colOff>152400</xdr:colOff>
      <xdr:row>43</xdr:row>
      <xdr:rowOff>151554</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flipV="1">
          <a:off x="13512800" y="7411296"/>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4" name="フローチャート: 判断 393">
          <a:extLst>
            <a:ext uri="{FF2B5EF4-FFF2-40B4-BE49-F238E27FC236}">
              <a16:creationId xmlns:a16="http://schemas.microsoft.com/office/drawing/2014/main" id="{00000000-0008-0000-0200-00008A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11854</xdr:rowOff>
    </xdr:from>
    <xdr:to>
      <xdr:col>64</xdr:col>
      <xdr:colOff>152400</xdr:colOff>
      <xdr:row>40</xdr:row>
      <xdr:rowOff>113454</xdr:rowOff>
    </xdr:to>
    <xdr:sp macro="" textlink="">
      <xdr:nvSpPr>
        <xdr:cNvPr id="396" name="フローチャート: 判断 395">
          <a:extLst>
            <a:ext uri="{FF2B5EF4-FFF2-40B4-BE49-F238E27FC236}">
              <a16:creationId xmlns:a16="http://schemas.microsoft.com/office/drawing/2014/main" id="{00000000-0008-0000-0200-00008C010000}"/>
            </a:ext>
          </a:extLst>
        </xdr:cNvPr>
        <xdr:cNvSpPr/>
      </xdr:nvSpPr>
      <xdr:spPr>
        <a:xfrm>
          <a:off x="13462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123631</xdr:rowOff>
    </xdr:from>
    <xdr:ext cx="762000"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3131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111337</xdr:rowOff>
    </xdr:from>
    <xdr:to>
      <xdr:col>81</xdr:col>
      <xdr:colOff>95250</xdr:colOff>
      <xdr:row>43</xdr:row>
      <xdr:rowOff>41487</xdr:rowOff>
    </xdr:to>
    <xdr:sp macro="" textlink="">
      <xdr:nvSpPr>
        <xdr:cNvPr id="403" name="楕円 402">
          <a:extLst>
            <a:ext uri="{FF2B5EF4-FFF2-40B4-BE49-F238E27FC236}">
              <a16:creationId xmlns:a16="http://schemas.microsoft.com/office/drawing/2014/main" id="{00000000-0008-0000-0200-000093010000}"/>
            </a:ext>
          </a:extLst>
        </xdr:cNvPr>
        <xdr:cNvSpPr/>
      </xdr:nvSpPr>
      <xdr:spPr>
        <a:xfrm>
          <a:off x="169672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7214</xdr:rowOff>
    </xdr:from>
    <xdr:ext cx="762000" cy="259045"/>
    <xdr:sp macro="" textlink="">
      <xdr:nvSpPr>
        <xdr:cNvPr id="404" name="公債費負担の状況該当値テキスト">
          <a:extLst>
            <a:ext uri="{FF2B5EF4-FFF2-40B4-BE49-F238E27FC236}">
              <a16:creationId xmlns:a16="http://schemas.microsoft.com/office/drawing/2014/main" id="{00000000-0008-0000-0200-000094010000}"/>
            </a:ext>
          </a:extLst>
        </xdr:cNvPr>
        <xdr:cNvSpPr txBox="1"/>
      </xdr:nvSpPr>
      <xdr:spPr>
        <a:xfrm>
          <a:off x="17106900" y="720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macro="" textlink="">
      <xdr:nvSpPr>
        <xdr:cNvPr id="405" name="楕円 404">
          <a:extLst>
            <a:ext uri="{FF2B5EF4-FFF2-40B4-BE49-F238E27FC236}">
              <a16:creationId xmlns:a16="http://schemas.microsoft.com/office/drawing/2014/main" id="{00000000-0008-0000-0200-000095010000}"/>
            </a:ext>
          </a:extLst>
        </xdr:cNvPr>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407" name="楕円 406">
          <a:extLst>
            <a:ext uri="{FF2B5EF4-FFF2-40B4-BE49-F238E27FC236}">
              <a16:creationId xmlns:a16="http://schemas.microsoft.com/office/drawing/2014/main" id="{00000000-0008-0000-0200-000097010000}"/>
            </a:ext>
          </a:extLst>
        </xdr:cNvPr>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159596</xdr:rowOff>
    </xdr:from>
    <xdr:to>
      <xdr:col>68</xdr:col>
      <xdr:colOff>203200</xdr:colOff>
      <xdr:row>43</xdr:row>
      <xdr:rowOff>89746</xdr:rowOff>
    </xdr:to>
    <xdr:sp macro="" textlink="">
      <xdr:nvSpPr>
        <xdr:cNvPr id="409" name="楕円 408">
          <a:extLst>
            <a:ext uri="{FF2B5EF4-FFF2-40B4-BE49-F238E27FC236}">
              <a16:creationId xmlns:a16="http://schemas.microsoft.com/office/drawing/2014/main" id="{00000000-0008-0000-0200-000099010000}"/>
            </a:ext>
          </a:extLst>
        </xdr:cNvPr>
        <xdr:cNvSpPr/>
      </xdr:nvSpPr>
      <xdr:spPr>
        <a:xfrm>
          <a:off x="14351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74523</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4020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100754</xdr:rowOff>
    </xdr:from>
    <xdr:to>
      <xdr:col>64</xdr:col>
      <xdr:colOff>152400</xdr:colOff>
      <xdr:row>44</xdr:row>
      <xdr:rowOff>30904</xdr:rowOff>
    </xdr:to>
    <xdr:sp macro="" textlink="">
      <xdr:nvSpPr>
        <xdr:cNvPr id="411" name="楕円 410">
          <a:extLst>
            <a:ext uri="{FF2B5EF4-FFF2-40B4-BE49-F238E27FC236}">
              <a16:creationId xmlns:a16="http://schemas.microsoft.com/office/drawing/2014/main" id="{00000000-0008-0000-0200-00009B010000}"/>
            </a:ext>
          </a:extLst>
        </xdr:cNvPr>
        <xdr:cNvSpPr/>
      </xdr:nvSpPr>
      <xdr:spPr>
        <a:xfrm>
          <a:off x="13462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15681</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3131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2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地方債残高の減少と、控除財源である基金残高が増加したため、前年度より１</a:t>
          </a:r>
          <a:r>
            <a:rPr lang="ja-JP" altLang="en-US" sz="1000" b="0" i="0" baseline="0">
              <a:solidFill>
                <a:schemeClr val="dk1"/>
              </a:solidFill>
              <a:effectLst/>
              <a:latin typeface="+mn-lt"/>
              <a:ea typeface="+mn-ea"/>
              <a:cs typeface="+mn-cs"/>
            </a:rPr>
            <a:t>２</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９ポ</a:t>
          </a:r>
          <a:r>
            <a:rPr lang="ja-JP" altLang="ja-JP" sz="1000" b="0" i="0" baseline="0">
              <a:solidFill>
                <a:schemeClr val="dk1"/>
              </a:solidFill>
              <a:effectLst/>
              <a:latin typeface="+mn-lt"/>
              <a:ea typeface="+mn-ea"/>
              <a:cs typeface="+mn-cs"/>
            </a:rPr>
            <a:t>イント改善することができた。これは、</a:t>
          </a:r>
          <a:r>
            <a:rPr lang="ja-JP" altLang="en-US" sz="1000" b="0" i="0" baseline="0">
              <a:solidFill>
                <a:schemeClr val="dk1"/>
              </a:solidFill>
              <a:effectLst/>
              <a:latin typeface="+mn-lt"/>
              <a:ea typeface="+mn-ea"/>
              <a:cs typeface="+mn-cs"/>
            </a:rPr>
            <a:t>借入額の抑制と</a:t>
          </a:r>
          <a:r>
            <a:rPr lang="ja-JP" altLang="ja-JP" sz="1000" b="0" i="0" baseline="0">
              <a:solidFill>
                <a:schemeClr val="dk1"/>
              </a:solidFill>
              <a:effectLst/>
              <a:latin typeface="+mn-lt"/>
              <a:ea typeface="+mn-ea"/>
              <a:cs typeface="+mn-cs"/>
            </a:rPr>
            <a:t>ふるさと大月応援基金の増加が大きな要因である。</a:t>
          </a:r>
          <a:endParaRPr lang="ja-JP" altLang="ja-JP" sz="1000">
            <a:effectLst/>
          </a:endParaRPr>
        </a:p>
        <a:p>
          <a:pPr rtl="0"/>
          <a:r>
            <a:rPr lang="ja-JP" altLang="ja-JP" sz="1000" b="0" i="0" baseline="0">
              <a:solidFill>
                <a:schemeClr val="dk1"/>
              </a:solidFill>
              <a:effectLst/>
              <a:latin typeface="+mn-lt"/>
              <a:ea typeface="+mn-ea"/>
              <a:cs typeface="+mn-cs"/>
            </a:rPr>
            <a:t>　しかし、</a:t>
          </a:r>
          <a:r>
            <a:rPr lang="ja-JP" altLang="en-US" sz="1000" b="0" i="0" baseline="0">
              <a:solidFill>
                <a:schemeClr val="dk1"/>
              </a:solidFill>
              <a:effectLst/>
              <a:latin typeface="+mn-lt"/>
              <a:ea typeface="+mn-ea"/>
              <a:cs typeface="+mn-cs"/>
            </a:rPr>
            <a:t>新</a:t>
          </a:r>
          <a:r>
            <a:rPr lang="ja-JP" altLang="ja-JP" sz="1000" b="0" i="0" baseline="0">
              <a:solidFill>
                <a:schemeClr val="dk1"/>
              </a:solidFill>
              <a:effectLst/>
              <a:latin typeface="+mn-lt"/>
              <a:ea typeface="+mn-ea"/>
              <a:cs typeface="+mn-cs"/>
            </a:rPr>
            <a:t>庁舎建設</a:t>
          </a:r>
          <a:r>
            <a:rPr lang="ja-JP" altLang="en-US" sz="1000" b="0" i="0" baseline="0">
              <a:solidFill>
                <a:schemeClr val="dk1"/>
              </a:solidFill>
              <a:effectLst/>
              <a:latin typeface="+mn-lt"/>
              <a:ea typeface="+mn-ea"/>
              <a:cs typeface="+mn-cs"/>
            </a:rPr>
            <a:t>事業</a:t>
          </a:r>
          <a:r>
            <a:rPr lang="ja-JP" altLang="ja-JP" sz="1000" b="0" i="0" baseline="0">
              <a:solidFill>
                <a:schemeClr val="dk1"/>
              </a:solidFill>
              <a:effectLst/>
              <a:latin typeface="+mn-lt"/>
              <a:ea typeface="+mn-ea"/>
              <a:cs typeface="+mn-cs"/>
            </a:rPr>
            <a:t>や大月駅・猿橋駅周辺整備事業などの</a:t>
          </a:r>
          <a:r>
            <a:rPr lang="ja-JP" altLang="en-US" sz="1000" b="0" i="0" baseline="0">
              <a:solidFill>
                <a:schemeClr val="dk1"/>
              </a:solidFill>
              <a:effectLst/>
              <a:latin typeface="+mn-lt"/>
              <a:ea typeface="+mn-ea"/>
              <a:cs typeface="+mn-cs"/>
            </a:rPr>
            <a:t>大規模な</a:t>
          </a:r>
          <a:r>
            <a:rPr lang="ja-JP" altLang="ja-JP" sz="1000" b="0" i="0" baseline="0">
              <a:solidFill>
                <a:schemeClr val="dk1"/>
              </a:solidFill>
              <a:effectLst/>
              <a:latin typeface="+mn-lt"/>
              <a:ea typeface="+mn-ea"/>
              <a:cs typeface="+mn-cs"/>
            </a:rPr>
            <a:t>事業が控えてい</a:t>
          </a:r>
          <a:r>
            <a:rPr lang="ja-JP" altLang="en-US" sz="1000" b="0" i="0" baseline="0">
              <a:solidFill>
                <a:schemeClr val="dk1"/>
              </a:solidFill>
              <a:effectLst/>
              <a:latin typeface="+mn-lt"/>
              <a:ea typeface="+mn-ea"/>
              <a:cs typeface="+mn-cs"/>
            </a:rPr>
            <a:t>おり</a:t>
          </a:r>
          <a:r>
            <a:rPr lang="ja-JP" altLang="ja-JP" sz="1000" b="0" i="0" baseline="0">
              <a:solidFill>
                <a:schemeClr val="dk1"/>
              </a:solidFill>
              <a:effectLst/>
              <a:latin typeface="+mn-lt"/>
              <a:ea typeface="+mn-ea"/>
              <a:cs typeface="+mn-cs"/>
            </a:rPr>
            <a:t>、地方債</a:t>
          </a:r>
          <a:r>
            <a:rPr lang="ja-JP" altLang="en-US" sz="1000" b="0" i="0" baseline="0">
              <a:solidFill>
                <a:schemeClr val="dk1"/>
              </a:solidFill>
              <a:effectLst/>
              <a:latin typeface="+mn-lt"/>
              <a:ea typeface="+mn-ea"/>
              <a:cs typeface="+mn-cs"/>
            </a:rPr>
            <a:t>の新規</a:t>
          </a:r>
          <a:r>
            <a:rPr lang="ja-JP" altLang="ja-JP" sz="1000" b="0" i="0" baseline="0">
              <a:solidFill>
                <a:schemeClr val="dk1"/>
              </a:solidFill>
              <a:effectLst/>
              <a:latin typeface="+mn-lt"/>
              <a:ea typeface="+mn-ea"/>
              <a:cs typeface="+mn-cs"/>
            </a:rPr>
            <a:t>発行が見込ま</a:t>
          </a:r>
          <a:r>
            <a:rPr lang="ja-JP" altLang="en-US" sz="1000" b="0" i="0" baseline="0">
              <a:solidFill>
                <a:schemeClr val="dk1"/>
              </a:solidFill>
              <a:effectLst/>
              <a:latin typeface="+mn-lt"/>
              <a:ea typeface="+mn-ea"/>
              <a:cs typeface="+mn-cs"/>
            </a:rPr>
            <a:t>れることから今後、</a:t>
          </a:r>
          <a:r>
            <a:rPr lang="ja-JP" altLang="ja-JP" sz="1000" b="0" i="0" baseline="0">
              <a:solidFill>
                <a:schemeClr val="dk1"/>
              </a:solidFill>
              <a:effectLst/>
              <a:latin typeface="+mn-lt"/>
              <a:ea typeface="+mn-ea"/>
              <a:cs typeface="+mn-cs"/>
            </a:rPr>
            <a:t>将来負担</a:t>
          </a:r>
          <a:r>
            <a:rPr lang="ja-JP" altLang="en-US" sz="1000" b="0" i="0" baseline="0">
              <a:solidFill>
                <a:schemeClr val="dk1"/>
              </a:solidFill>
              <a:effectLst/>
              <a:latin typeface="+mn-lt"/>
              <a:ea typeface="+mn-ea"/>
              <a:cs typeface="+mn-cs"/>
            </a:rPr>
            <a:t>比率</a:t>
          </a:r>
          <a:r>
            <a:rPr lang="ja-JP" altLang="ja-JP" sz="1000" b="0" i="0" baseline="0">
              <a:solidFill>
                <a:schemeClr val="dk1"/>
              </a:solidFill>
              <a:effectLst/>
              <a:latin typeface="+mn-lt"/>
              <a:ea typeface="+mn-ea"/>
              <a:cs typeface="+mn-cs"/>
            </a:rPr>
            <a:t>が</a:t>
          </a:r>
          <a:r>
            <a:rPr lang="ja-JP" altLang="en-US" sz="1000" b="0" i="0" baseline="0">
              <a:solidFill>
                <a:schemeClr val="dk1"/>
              </a:solidFill>
              <a:effectLst/>
              <a:latin typeface="+mn-lt"/>
              <a:ea typeface="+mn-ea"/>
              <a:cs typeface="+mn-cs"/>
            </a:rPr>
            <a:t>上昇</a:t>
          </a:r>
          <a:r>
            <a:rPr lang="ja-JP" altLang="ja-JP" sz="1000" b="0" i="0" baseline="0">
              <a:solidFill>
                <a:schemeClr val="dk1"/>
              </a:solidFill>
              <a:effectLst/>
              <a:latin typeface="+mn-lt"/>
              <a:ea typeface="+mn-ea"/>
              <a:cs typeface="+mn-cs"/>
            </a:rPr>
            <a:t>すること</a:t>
          </a:r>
          <a:r>
            <a:rPr lang="ja-JP" altLang="en-US" sz="1000" b="0" i="0" baseline="0">
              <a:solidFill>
                <a:schemeClr val="dk1"/>
              </a:solidFill>
              <a:effectLst/>
              <a:latin typeface="+mn-lt"/>
              <a:ea typeface="+mn-ea"/>
              <a:cs typeface="+mn-cs"/>
            </a:rPr>
            <a:t>が予想される。類似団体内平均と比べ、高い比率で推移していることから、今後も</a:t>
          </a:r>
          <a:r>
            <a:rPr lang="ja-JP" altLang="ja-JP" sz="1000" b="0" i="0" baseline="0">
              <a:solidFill>
                <a:schemeClr val="dk1"/>
              </a:solidFill>
              <a:effectLst/>
              <a:latin typeface="+mn-lt"/>
              <a:ea typeface="+mn-ea"/>
              <a:cs typeface="+mn-cs"/>
            </a:rPr>
            <a:t>長期的な</a:t>
          </a:r>
          <a:r>
            <a:rPr lang="ja-JP" altLang="en-US" sz="1000" b="0" i="0" baseline="0">
              <a:solidFill>
                <a:schemeClr val="dk1"/>
              </a:solidFill>
              <a:effectLst/>
              <a:latin typeface="+mn-lt"/>
              <a:ea typeface="+mn-ea"/>
              <a:cs typeface="+mn-cs"/>
            </a:rPr>
            <a:t>視点</a:t>
          </a:r>
          <a:r>
            <a:rPr lang="ja-JP" altLang="ja-JP" sz="1000" b="0" i="0" baseline="0">
              <a:solidFill>
                <a:schemeClr val="dk1"/>
              </a:solidFill>
              <a:effectLst/>
              <a:latin typeface="+mn-lt"/>
              <a:ea typeface="+mn-ea"/>
              <a:cs typeface="+mn-cs"/>
            </a:rPr>
            <a:t>に立ち、事業の優先</a:t>
          </a:r>
          <a:r>
            <a:rPr lang="ja-JP" altLang="en-US" sz="1000" b="0" i="0" baseline="0">
              <a:solidFill>
                <a:schemeClr val="dk1"/>
              </a:solidFill>
              <a:effectLst/>
              <a:latin typeface="+mn-lt"/>
              <a:ea typeface="+mn-ea"/>
              <a:cs typeface="+mn-cs"/>
            </a:rPr>
            <a:t>順位を付けながら</a:t>
          </a:r>
          <a:r>
            <a:rPr lang="ja-JP" altLang="ja-JP" sz="1000" b="0" i="0" baseline="0">
              <a:solidFill>
                <a:schemeClr val="dk1"/>
              </a:solidFill>
              <a:effectLst/>
              <a:latin typeface="+mn-lt"/>
              <a:ea typeface="+mn-ea"/>
              <a:cs typeface="+mn-cs"/>
            </a:rPr>
            <a:t>計画的な財政運営</a:t>
          </a:r>
          <a:r>
            <a:rPr lang="ja-JP" altLang="en-US" sz="1000" b="0" i="0" baseline="0">
              <a:solidFill>
                <a:schemeClr val="dk1"/>
              </a:solidFill>
              <a:effectLst/>
              <a:latin typeface="+mn-lt"/>
              <a:ea typeface="+mn-ea"/>
              <a:cs typeface="+mn-cs"/>
            </a:rPr>
            <a:t>を行うこと</a:t>
          </a:r>
          <a:r>
            <a:rPr lang="ja-JP" altLang="ja-JP" sz="1000" b="0" i="0" baseline="0">
              <a:solidFill>
                <a:schemeClr val="dk1"/>
              </a:solidFill>
              <a:effectLst/>
              <a:latin typeface="+mn-lt"/>
              <a:ea typeface="+mn-ea"/>
              <a:cs typeface="+mn-cs"/>
            </a:rPr>
            <a:t>により、将来負担の圧縮に努める。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2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0" name="将来負担の状況最小値テキスト">
          <a:extLst>
            <a:ext uri="{FF2B5EF4-FFF2-40B4-BE49-F238E27FC236}">
              <a16:creationId xmlns:a16="http://schemas.microsoft.com/office/drawing/2014/main" id="{00000000-0008-0000-0200-0000B8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2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56820</xdr:rowOff>
    </xdr:from>
    <xdr:to>
      <xdr:col>81</xdr:col>
      <xdr:colOff>44450</xdr:colOff>
      <xdr:row>16</xdr:row>
      <xdr:rowOff>119075</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flipV="1">
          <a:off x="16179800" y="2800020"/>
          <a:ext cx="8382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5" name="将来負担の状況平均値テキスト">
          <a:extLst>
            <a:ext uri="{FF2B5EF4-FFF2-40B4-BE49-F238E27FC236}">
              <a16:creationId xmlns:a16="http://schemas.microsoft.com/office/drawing/2014/main" id="{00000000-0008-0000-0200-0000BD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6" name="フローチャート: 判断 445">
          <a:extLst>
            <a:ext uri="{FF2B5EF4-FFF2-40B4-BE49-F238E27FC236}">
              <a16:creationId xmlns:a16="http://schemas.microsoft.com/office/drawing/2014/main" id="{00000000-0008-0000-0200-0000BE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119075</xdr:rowOff>
    </xdr:from>
    <xdr:to>
      <xdr:col>77</xdr:col>
      <xdr:colOff>44450</xdr:colOff>
      <xdr:row>16</xdr:row>
      <xdr:rowOff>126797</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flipV="1">
          <a:off x="15290800" y="2862275"/>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2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126797</xdr:rowOff>
    </xdr:from>
    <xdr:to>
      <xdr:col>72</xdr:col>
      <xdr:colOff>203200</xdr:colOff>
      <xdr:row>17</xdr:row>
      <xdr:rowOff>38354</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flipV="1">
          <a:off x="14401800" y="2869997"/>
          <a:ext cx="889000" cy="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1" name="フローチャート: 判断 450">
          <a:extLst>
            <a:ext uri="{FF2B5EF4-FFF2-40B4-BE49-F238E27FC236}">
              <a16:creationId xmlns:a16="http://schemas.microsoft.com/office/drawing/2014/main" id="{00000000-0008-0000-0200-0000C3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38354</xdr:rowOff>
    </xdr:from>
    <xdr:to>
      <xdr:col>68</xdr:col>
      <xdr:colOff>152400</xdr:colOff>
      <xdr:row>17</xdr:row>
      <xdr:rowOff>163830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flipV="1">
          <a:off x="13512800" y="295300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4" name="フローチャート: 判断 453">
          <a:extLst>
            <a:ext uri="{FF2B5EF4-FFF2-40B4-BE49-F238E27FC236}">
              <a16:creationId xmlns:a16="http://schemas.microsoft.com/office/drawing/2014/main" id="{00000000-0008-0000-0200-0000C6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6" name="フローチャート: 判断 455">
          <a:extLst>
            <a:ext uri="{FF2B5EF4-FFF2-40B4-BE49-F238E27FC236}">
              <a16:creationId xmlns:a16="http://schemas.microsoft.com/office/drawing/2014/main" id="{00000000-0008-0000-0200-0000C8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6020</xdr:rowOff>
    </xdr:from>
    <xdr:to>
      <xdr:col>81</xdr:col>
      <xdr:colOff>95250</xdr:colOff>
      <xdr:row>16</xdr:row>
      <xdr:rowOff>107620</xdr:rowOff>
    </xdr:to>
    <xdr:sp macro="" textlink="">
      <xdr:nvSpPr>
        <xdr:cNvPr id="463" name="楕円 462">
          <a:extLst>
            <a:ext uri="{FF2B5EF4-FFF2-40B4-BE49-F238E27FC236}">
              <a16:creationId xmlns:a16="http://schemas.microsoft.com/office/drawing/2014/main" id="{00000000-0008-0000-0200-0000CF010000}"/>
            </a:ext>
          </a:extLst>
        </xdr:cNvPr>
        <xdr:cNvSpPr/>
      </xdr:nvSpPr>
      <xdr:spPr>
        <a:xfrm>
          <a:off x="16967200" y="27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149547</xdr:rowOff>
    </xdr:from>
    <xdr:ext cx="762000" cy="259045"/>
    <xdr:sp macro="" textlink="">
      <xdr:nvSpPr>
        <xdr:cNvPr id="464" name="将来負担の状況該当値テキスト">
          <a:extLst>
            <a:ext uri="{FF2B5EF4-FFF2-40B4-BE49-F238E27FC236}">
              <a16:creationId xmlns:a16="http://schemas.microsoft.com/office/drawing/2014/main" id="{00000000-0008-0000-0200-0000D0010000}"/>
            </a:ext>
          </a:extLst>
        </xdr:cNvPr>
        <xdr:cNvSpPr txBox="1"/>
      </xdr:nvSpPr>
      <xdr:spPr>
        <a:xfrm>
          <a:off x="17106900" y="272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68275</xdr:rowOff>
    </xdr:from>
    <xdr:to>
      <xdr:col>77</xdr:col>
      <xdr:colOff>95250</xdr:colOff>
      <xdr:row>16</xdr:row>
      <xdr:rowOff>169875</xdr:rowOff>
    </xdr:to>
    <xdr:sp macro="" textlink="">
      <xdr:nvSpPr>
        <xdr:cNvPr id="465" name="楕円 464">
          <a:extLst>
            <a:ext uri="{FF2B5EF4-FFF2-40B4-BE49-F238E27FC236}">
              <a16:creationId xmlns:a16="http://schemas.microsoft.com/office/drawing/2014/main" id="{00000000-0008-0000-0200-0000D1010000}"/>
            </a:ext>
          </a:extLst>
        </xdr:cNvPr>
        <xdr:cNvSpPr/>
      </xdr:nvSpPr>
      <xdr:spPr>
        <a:xfrm>
          <a:off x="16129000" y="281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154652</xdr:rowOff>
    </xdr:from>
    <xdr:ext cx="7366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5798800" y="2897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75997</xdr:rowOff>
    </xdr:from>
    <xdr:to>
      <xdr:col>73</xdr:col>
      <xdr:colOff>44450</xdr:colOff>
      <xdr:row>17</xdr:row>
      <xdr:rowOff>6147</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15240000" y="281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162374</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4909800" y="290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159004</xdr:rowOff>
    </xdr:from>
    <xdr:to>
      <xdr:col>68</xdr:col>
      <xdr:colOff>203200</xdr:colOff>
      <xdr:row>17</xdr:row>
      <xdr:rowOff>89154</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14351000" y="29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73931</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4020800" y="298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113030</xdr:rowOff>
    </xdr:from>
    <xdr:to>
      <xdr:col>64</xdr:col>
      <xdr:colOff>152400</xdr:colOff>
      <xdr:row>18</xdr:row>
      <xdr:rowOff>43180</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13462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27957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3131800" y="311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山梨県大月市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21,742
21,410
280.25
14,626,678
13,860,651
717,627
7,865,187
13,918,203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類似団体内平均を上回っているのは、</a:t>
          </a:r>
          <a:r>
            <a:rPr lang="ja-JP" altLang="en-US" sz="1050" b="0" i="0" baseline="0">
              <a:solidFill>
                <a:schemeClr val="dk1"/>
              </a:solidFill>
              <a:effectLst/>
              <a:latin typeface="+mn-lt"/>
              <a:ea typeface="+mn-ea"/>
              <a:cs typeface="+mn-cs"/>
            </a:rPr>
            <a:t>大月</a:t>
          </a:r>
          <a:r>
            <a:rPr lang="ja-JP" altLang="ja-JP" sz="1050" b="0" i="0" baseline="0">
              <a:solidFill>
                <a:schemeClr val="dk1"/>
              </a:solidFill>
              <a:effectLst/>
              <a:latin typeface="+mn-lt"/>
              <a:ea typeface="+mn-ea"/>
              <a:cs typeface="+mn-cs"/>
            </a:rPr>
            <a:t>短期大学や消防本部の単独設置による人件費負担が</a:t>
          </a:r>
          <a:r>
            <a:rPr lang="ja-JP" altLang="en-US" sz="1050" b="0" i="0" baseline="0">
              <a:solidFill>
                <a:schemeClr val="dk1"/>
              </a:solidFill>
              <a:effectLst/>
              <a:latin typeface="+mn-lt"/>
              <a:ea typeface="+mn-ea"/>
              <a:cs typeface="+mn-cs"/>
            </a:rPr>
            <a:t>他市と比べて</a:t>
          </a:r>
          <a:r>
            <a:rPr lang="ja-JP" altLang="ja-JP" sz="1050" b="0" i="0" baseline="0">
              <a:solidFill>
                <a:schemeClr val="dk1"/>
              </a:solidFill>
              <a:effectLst/>
              <a:latin typeface="+mn-lt"/>
              <a:ea typeface="+mn-ea"/>
              <a:cs typeface="+mn-cs"/>
            </a:rPr>
            <a:t>大きいことなどが要因である。</a:t>
          </a:r>
          <a:endParaRPr lang="en-US" altLang="ja-JP" sz="105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05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人件費は退職手当の減により、</a:t>
          </a:r>
          <a:r>
            <a:rPr lang="ja-JP" altLang="en-US" sz="1050" b="0" i="0" baseline="0">
              <a:solidFill>
                <a:schemeClr val="dk1"/>
              </a:solidFill>
              <a:effectLst/>
              <a:latin typeface="+mn-lt"/>
              <a:ea typeface="+mn-ea"/>
              <a:cs typeface="+mn-cs"/>
            </a:rPr>
            <a:t>前年度と比較して</a:t>
          </a:r>
          <a:r>
            <a:rPr lang="ja-JP" altLang="ja-JP" sz="1050" b="0" i="0" baseline="0">
              <a:solidFill>
                <a:schemeClr val="dk1"/>
              </a:solidFill>
              <a:effectLst/>
              <a:latin typeface="+mn-lt"/>
              <a:ea typeface="+mn-ea"/>
              <a:cs typeface="+mn-cs"/>
            </a:rPr>
            <a:t>減</a:t>
          </a:r>
          <a:r>
            <a:rPr lang="ja-JP" altLang="en-US" sz="1050" b="0" i="0" baseline="0">
              <a:solidFill>
                <a:schemeClr val="dk1"/>
              </a:solidFill>
              <a:effectLst/>
              <a:latin typeface="+mn-lt"/>
              <a:ea typeface="+mn-ea"/>
              <a:cs typeface="+mn-cs"/>
            </a:rPr>
            <a:t>となっているが、経常収支比率算定の分母となる経常一般財源の減少幅が上回り数値の増加の要因となった。</a:t>
          </a:r>
          <a:endParaRPr lang="en-US" altLang="ja-JP" sz="105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050" b="0" i="0" baseline="0">
              <a:solidFill>
                <a:schemeClr val="dk1"/>
              </a:solidFill>
              <a:effectLst/>
              <a:latin typeface="+mn-lt"/>
              <a:ea typeface="+mn-ea"/>
              <a:cs typeface="+mn-cs"/>
            </a:rPr>
            <a:t>　今後も人件費の高騰が見込まれることから、</a:t>
          </a:r>
          <a:r>
            <a:rPr lang="ja-JP" altLang="ja-JP" sz="1050" b="0" i="0" baseline="0">
              <a:solidFill>
                <a:schemeClr val="dk1"/>
              </a:solidFill>
              <a:effectLst/>
              <a:latin typeface="+mn-lt"/>
              <a:ea typeface="+mn-ea"/>
              <a:cs typeface="+mn-cs"/>
            </a:rPr>
            <a:t>引き続き適正な定員管理</a:t>
          </a:r>
          <a:r>
            <a:rPr lang="ja-JP" altLang="en-US" sz="1050" b="0" i="0" baseline="0">
              <a:solidFill>
                <a:schemeClr val="dk1"/>
              </a:solidFill>
              <a:effectLst/>
              <a:latin typeface="+mn-lt"/>
              <a:ea typeface="+mn-ea"/>
              <a:cs typeface="+mn-cs"/>
            </a:rPr>
            <a:t>・適正配置</a:t>
          </a:r>
          <a:r>
            <a:rPr lang="ja-JP" altLang="ja-JP" sz="1050" b="0" i="0" baseline="0">
              <a:solidFill>
                <a:schemeClr val="dk1"/>
              </a:solidFill>
              <a:effectLst/>
              <a:latin typeface="+mn-lt"/>
              <a:ea typeface="+mn-ea"/>
              <a:cs typeface="+mn-cs"/>
            </a:rPr>
            <a:t>を推進して人件費の抑制に努めていく。</a:t>
          </a:r>
          <a:endParaRPr lang="ja-JP" altLang="ja-JP" sz="1050">
            <a:effectLst/>
          </a:endParaRPr>
        </a:p>
        <a:p>
          <a:pPr marL="0" marR="0" indent="0" defTabSz="914400" rtl="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58964</xdr:rowOff>
    </xdr:from>
    <xdr:to>
      <xdr:col>24</xdr:col>
      <xdr:colOff>25400</xdr:colOff>
      <xdr:row>37</xdr:row>
      <xdr:rowOff>80736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026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37</xdr:row>
      <xdr:rowOff>58964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611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88900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56243</xdr:rowOff>
    </xdr:from>
    <xdr:to>
      <xdr:col>11</xdr:col>
      <xdr:colOff>9525</xdr:colOff>
      <xdr:row>36</xdr:row>
      <xdr:rowOff>88900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28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29936</xdr:rowOff>
    </xdr:from>
    <xdr:to>
      <xdr:col>24</xdr:col>
      <xdr:colOff>76200</xdr:colOff>
      <xdr:row>37</xdr:row>
      <xdr:rowOff>131536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2013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4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8164</xdr:rowOff>
    </xdr:from>
    <xdr:to>
      <xdr:col>20</xdr:col>
      <xdr:colOff>38100</xdr:colOff>
      <xdr:row>37</xdr:row>
      <xdr:rowOff>109764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94542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3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91820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物件費に係る経常収支比率については、前年度に比べ</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ポイント上昇した。</a:t>
          </a:r>
          <a:r>
            <a:rPr lang="ja-JP" altLang="en-US" sz="1100" b="0" i="0" baseline="0">
              <a:solidFill>
                <a:schemeClr val="dk1"/>
              </a:solidFill>
              <a:effectLst/>
              <a:latin typeface="+mn-lt"/>
              <a:ea typeface="+mn-ea"/>
              <a:cs typeface="+mn-cs"/>
            </a:rPr>
            <a:t>これは人件費や物価高騰により委託料等の費用が増加したことが要因である。山梨県平均や類似団体平均を下回っている状況ではあるが、今後も基幹システムの運用経費など増加傾向が見込まれるため、物件費についてはより効果</a:t>
          </a:r>
          <a:r>
            <a:rPr lang="ja-JP" altLang="ja-JP" sz="1100" b="0" i="0" baseline="0">
              <a:solidFill>
                <a:schemeClr val="dk1"/>
              </a:solidFill>
              <a:effectLst/>
              <a:latin typeface="+mn-lt"/>
              <a:ea typeface="+mn-ea"/>
              <a:cs typeface="+mn-cs"/>
            </a:rPr>
            <a:t>的な</a:t>
          </a:r>
          <a:r>
            <a:rPr lang="ja-JP" altLang="en-US" sz="1100" b="0" i="0" baseline="0">
              <a:solidFill>
                <a:schemeClr val="dk1"/>
              </a:solidFill>
              <a:effectLst/>
              <a:latin typeface="+mn-lt"/>
              <a:ea typeface="+mn-ea"/>
              <a:cs typeface="+mn-cs"/>
            </a:rPr>
            <a:t>方法を検討し、効率的な</a:t>
          </a:r>
          <a:r>
            <a:rPr lang="ja-JP" altLang="ja-JP" sz="1100" b="0" i="0" baseline="0">
              <a:solidFill>
                <a:schemeClr val="dk1"/>
              </a:solidFill>
              <a:effectLst/>
              <a:latin typeface="+mn-lt"/>
              <a:ea typeface="+mn-ea"/>
              <a:cs typeface="+mn-cs"/>
            </a:rPr>
            <a:t>行政運営</a:t>
          </a:r>
          <a:r>
            <a:rPr lang="ja-JP" altLang="en-US" sz="1100" b="0" i="0" baseline="0">
              <a:solidFill>
                <a:schemeClr val="dk1"/>
              </a:solidFill>
              <a:effectLst/>
              <a:latin typeface="+mn-lt"/>
              <a:ea typeface="+mn-ea"/>
              <a:cs typeface="+mn-cs"/>
            </a:rPr>
            <a:t>による</a:t>
          </a:r>
          <a:r>
            <a:rPr lang="ja-JP" altLang="ja-JP" sz="1100" b="0" i="0" baseline="0">
              <a:solidFill>
                <a:schemeClr val="dk1"/>
              </a:solidFill>
              <a:effectLst/>
              <a:latin typeface="+mn-lt"/>
              <a:ea typeface="+mn-ea"/>
              <a:cs typeface="+mn-cs"/>
            </a:rPr>
            <a:t>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58420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55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16</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64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15</xdr:row>
      <xdr:rowOff>92710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5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16</xdr:row>
      <xdr:rowOff>81280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568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扶助費に係る経常収支比率については、前年度に比べ０．</a:t>
          </a:r>
          <a:r>
            <a:rPr lang="ja-JP" altLang="en-US" sz="1050" b="0" i="0" baseline="0">
              <a:solidFill>
                <a:schemeClr val="dk1"/>
              </a:solidFill>
              <a:effectLst/>
              <a:latin typeface="+mn-lt"/>
              <a:ea typeface="+mn-ea"/>
              <a:cs typeface="+mn-cs"/>
            </a:rPr>
            <a:t>８</a:t>
          </a:r>
          <a:r>
            <a:rPr lang="ja-JP" altLang="ja-JP" sz="1050" b="0" i="0" baseline="0">
              <a:solidFill>
                <a:schemeClr val="dk1"/>
              </a:solidFill>
              <a:effectLst/>
              <a:latin typeface="+mn-lt"/>
              <a:ea typeface="+mn-ea"/>
              <a:cs typeface="+mn-cs"/>
            </a:rPr>
            <a:t>ポイント</a:t>
          </a:r>
          <a:r>
            <a:rPr lang="ja-JP" altLang="en-US" sz="1050" b="0" i="0" baseline="0">
              <a:solidFill>
                <a:schemeClr val="dk1"/>
              </a:solidFill>
              <a:effectLst/>
              <a:latin typeface="+mn-lt"/>
              <a:ea typeface="+mn-ea"/>
              <a:cs typeface="+mn-cs"/>
            </a:rPr>
            <a:t>増加</a:t>
          </a:r>
          <a:r>
            <a:rPr lang="ja-JP" altLang="ja-JP" sz="1050" b="0" i="0" baseline="0">
              <a:solidFill>
                <a:schemeClr val="dk1"/>
              </a:solidFill>
              <a:effectLst/>
              <a:latin typeface="+mn-lt"/>
              <a:ea typeface="+mn-ea"/>
              <a:cs typeface="+mn-cs"/>
            </a:rPr>
            <a:t>し</a:t>
          </a:r>
          <a:r>
            <a:rPr lang="ja-JP" altLang="en-US" sz="1050" b="0" i="0" baseline="0">
              <a:solidFill>
                <a:schemeClr val="dk1"/>
              </a:solidFill>
              <a:effectLst/>
              <a:latin typeface="+mn-lt"/>
              <a:ea typeface="+mn-ea"/>
              <a:cs typeface="+mn-cs"/>
            </a:rPr>
            <a:t>ており、</a:t>
          </a:r>
          <a:r>
            <a:rPr lang="ja-JP" altLang="ja-JP" sz="1050" b="0" i="0" baseline="0">
              <a:solidFill>
                <a:schemeClr val="dk1"/>
              </a:solidFill>
              <a:effectLst/>
              <a:latin typeface="+mn-lt"/>
              <a:ea typeface="+mn-ea"/>
              <a:cs typeface="+mn-cs"/>
            </a:rPr>
            <a:t>扶助費の</a:t>
          </a:r>
          <a:r>
            <a:rPr lang="ja-JP" altLang="en-US" sz="1050" b="0" i="0" baseline="0">
              <a:solidFill>
                <a:schemeClr val="dk1"/>
              </a:solidFill>
              <a:effectLst/>
              <a:latin typeface="+mn-lt"/>
              <a:ea typeface="+mn-ea"/>
              <a:cs typeface="+mn-cs"/>
            </a:rPr>
            <a:t>決算額も大幅に増加している。</a:t>
          </a:r>
          <a:endParaRPr lang="en-US" altLang="ja-JP" sz="105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050" b="0" i="0" baseline="0">
              <a:solidFill>
                <a:schemeClr val="dk1"/>
              </a:solidFill>
              <a:effectLst/>
              <a:latin typeface="+mn-lt"/>
              <a:ea typeface="+mn-ea"/>
              <a:cs typeface="+mn-cs"/>
            </a:rPr>
            <a:t>　これは、障害者福祉サービス費や児童手当給付事業などといった給付事業全体が増額となったことが要因となっている。</a:t>
          </a:r>
          <a:endParaRPr lang="en-US" altLang="ja-JP" sz="105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05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類似団体内平均と比較すると下回っているが、今後</a:t>
          </a:r>
          <a:r>
            <a:rPr lang="ja-JP" altLang="en-US" sz="1050" b="0" i="0" baseline="0">
              <a:solidFill>
                <a:schemeClr val="dk1"/>
              </a:solidFill>
              <a:effectLst/>
              <a:latin typeface="+mn-lt"/>
              <a:ea typeface="+mn-ea"/>
              <a:cs typeface="+mn-cs"/>
            </a:rPr>
            <a:t>も制度改正や物価高騰に伴う増加が見込まれるためその動向を注視していく。</a:t>
          </a:r>
        </a:p>
        <a:p>
          <a:pPr marL="0" marR="0" indent="0" defTabSz="914400" rtl="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116115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873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61685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287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94343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137885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52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65315</xdr:rowOff>
    </xdr:from>
    <xdr:to>
      <xdr:col>24</xdr:col>
      <xdr:colOff>76200</xdr:colOff>
      <xdr:row>54</xdr:row>
      <xdr:rowOff>166915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81842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27412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05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その他に係る経常収支比率については、前年度に比べ</a:t>
          </a:r>
          <a:r>
            <a:rPr lang="ja-JP" altLang="en-US" sz="1050" b="0" i="0" baseline="0">
              <a:solidFill>
                <a:schemeClr val="dk1"/>
              </a:solidFill>
              <a:effectLst/>
              <a:latin typeface="+mn-lt"/>
              <a:ea typeface="+mn-ea"/>
              <a:cs typeface="+mn-cs"/>
            </a:rPr>
            <a:t>０</a:t>
          </a:r>
          <a:r>
            <a:rPr lang="ja-JP" altLang="ja-JP" sz="1050" b="0" i="0" baseline="0">
              <a:solidFill>
                <a:schemeClr val="dk1"/>
              </a:solidFill>
              <a:effectLst/>
              <a:latin typeface="+mn-lt"/>
              <a:ea typeface="+mn-ea"/>
              <a:cs typeface="+mn-cs"/>
            </a:rPr>
            <a:t>．</a:t>
          </a:r>
          <a:r>
            <a:rPr lang="ja-JP" altLang="en-US" sz="1050" b="0" i="0" baseline="0">
              <a:solidFill>
                <a:schemeClr val="dk1"/>
              </a:solidFill>
              <a:effectLst/>
              <a:latin typeface="+mn-lt"/>
              <a:ea typeface="+mn-ea"/>
              <a:cs typeface="+mn-cs"/>
            </a:rPr>
            <a:t>４ポ</a:t>
          </a:r>
          <a:r>
            <a:rPr lang="ja-JP" altLang="ja-JP" sz="1050" b="0" i="0" baseline="0">
              <a:solidFill>
                <a:schemeClr val="dk1"/>
              </a:solidFill>
              <a:effectLst/>
              <a:latin typeface="+mn-lt"/>
              <a:ea typeface="+mn-ea"/>
              <a:cs typeface="+mn-cs"/>
            </a:rPr>
            <a:t>イント上昇した。</a:t>
          </a:r>
          <a:r>
            <a:rPr lang="ja-JP" altLang="en-US" sz="1050" b="0" i="0" baseline="0">
              <a:solidFill>
                <a:schemeClr val="dk1"/>
              </a:solidFill>
              <a:effectLst/>
              <a:latin typeface="+mn-lt"/>
              <a:ea typeface="+mn-ea"/>
              <a:cs typeface="+mn-cs"/>
            </a:rPr>
            <a:t>　　　</a:t>
          </a:r>
          <a:endParaRPr lang="en-US" altLang="ja-JP" sz="1050" b="0" i="0" baseline="0">
            <a:solidFill>
              <a:schemeClr val="dk1"/>
            </a:solidFill>
            <a:effectLst/>
            <a:latin typeface="+mn-lt"/>
            <a:ea typeface="+mn-ea"/>
            <a:cs typeface="+mn-cs"/>
          </a:endParaRPr>
        </a:p>
        <a:p>
          <a:pPr rtl="0"/>
          <a:r>
            <a:rPr lang="ja-JP" altLang="en-US" sz="105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維持補修費</a:t>
          </a:r>
          <a:r>
            <a:rPr lang="ja-JP" altLang="en-US" sz="1050" b="0" i="0" baseline="0">
              <a:solidFill>
                <a:schemeClr val="dk1"/>
              </a:solidFill>
              <a:effectLst/>
              <a:latin typeface="+mn-lt"/>
              <a:ea typeface="+mn-ea"/>
              <a:cs typeface="+mn-cs"/>
            </a:rPr>
            <a:t>は必要最小限の実施により</a:t>
          </a:r>
          <a:r>
            <a:rPr lang="ja-JP" altLang="ja-JP" sz="1050" b="0" i="0" baseline="0">
              <a:solidFill>
                <a:schemeClr val="dk1"/>
              </a:solidFill>
              <a:effectLst/>
              <a:latin typeface="+mn-lt"/>
              <a:ea typeface="+mn-ea"/>
              <a:cs typeface="+mn-cs"/>
            </a:rPr>
            <a:t>前年度に比べると</a:t>
          </a:r>
          <a:r>
            <a:rPr lang="ja-JP" altLang="en-US" sz="1050" b="0" i="0" baseline="0">
              <a:solidFill>
                <a:schemeClr val="dk1"/>
              </a:solidFill>
              <a:effectLst/>
              <a:latin typeface="+mn-lt"/>
              <a:ea typeface="+mn-ea"/>
              <a:cs typeface="+mn-cs"/>
            </a:rPr>
            <a:t>減少</a:t>
          </a:r>
          <a:r>
            <a:rPr lang="ja-JP" altLang="ja-JP" sz="1050" b="0" i="0" baseline="0">
              <a:solidFill>
                <a:schemeClr val="dk1"/>
              </a:solidFill>
              <a:effectLst/>
              <a:latin typeface="+mn-lt"/>
              <a:ea typeface="+mn-ea"/>
              <a:cs typeface="+mn-cs"/>
            </a:rPr>
            <a:t>し</a:t>
          </a:r>
          <a:r>
            <a:rPr lang="ja-JP" altLang="en-US" sz="1050" b="0" i="0" baseline="0">
              <a:solidFill>
                <a:schemeClr val="dk1"/>
              </a:solidFill>
              <a:effectLst/>
              <a:latin typeface="+mn-lt"/>
              <a:ea typeface="+mn-ea"/>
              <a:cs typeface="+mn-cs"/>
            </a:rPr>
            <a:t>ている。その一方で</a:t>
          </a:r>
          <a:r>
            <a:rPr lang="ja-JP" altLang="ja-JP" sz="1050" b="0" i="0" baseline="0">
              <a:solidFill>
                <a:schemeClr val="dk1"/>
              </a:solidFill>
              <a:effectLst/>
              <a:latin typeface="+mn-lt"/>
              <a:ea typeface="+mn-ea"/>
              <a:cs typeface="+mn-cs"/>
            </a:rPr>
            <a:t>他会計への繰出し</a:t>
          </a:r>
          <a:r>
            <a:rPr lang="ja-JP" altLang="en-US" sz="1050" b="0" i="0" baseline="0">
              <a:solidFill>
                <a:schemeClr val="dk1"/>
              </a:solidFill>
              <a:effectLst/>
              <a:latin typeface="+mn-lt"/>
              <a:ea typeface="+mn-ea"/>
              <a:cs typeface="+mn-cs"/>
            </a:rPr>
            <a:t>が</a:t>
          </a:r>
          <a:r>
            <a:rPr lang="ja-JP" altLang="ja-JP" sz="1050" b="0" i="0" baseline="0">
              <a:solidFill>
                <a:schemeClr val="dk1"/>
              </a:solidFill>
              <a:effectLst/>
              <a:latin typeface="+mn-lt"/>
              <a:ea typeface="+mn-ea"/>
              <a:cs typeface="+mn-cs"/>
            </a:rPr>
            <a:t>増加して</a:t>
          </a:r>
          <a:r>
            <a:rPr lang="ja-JP" altLang="en-US" sz="1050" b="0" i="0" baseline="0">
              <a:solidFill>
                <a:schemeClr val="dk1"/>
              </a:solidFill>
              <a:effectLst/>
              <a:latin typeface="+mn-lt"/>
              <a:ea typeface="+mn-ea"/>
              <a:cs typeface="+mn-cs"/>
            </a:rPr>
            <a:t>おり、数値増加の</a:t>
          </a:r>
          <a:r>
            <a:rPr lang="ja-JP" altLang="ja-JP" sz="1050" b="0" i="0" baseline="0">
              <a:solidFill>
                <a:schemeClr val="dk1"/>
              </a:solidFill>
              <a:effectLst/>
              <a:latin typeface="+mn-lt"/>
              <a:ea typeface="+mn-ea"/>
              <a:cs typeface="+mn-cs"/>
            </a:rPr>
            <a:t>が主な要因となっている。</a:t>
          </a:r>
          <a:endParaRPr lang="ja-JP" altLang="ja-JP" sz="1050">
            <a:effectLst/>
          </a:endParaRPr>
        </a:p>
        <a:p>
          <a:pPr rtl="0"/>
          <a:r>
            <a:rPr lang="ja-JP" altLang="ja-JP" sz="1050" b="0" i="0" baseline="0">
              <a:solidFill>
                <a:schemeClr val="dk1"/>
              </a:solidFill>
              <a:effectLst/>
              <a:latin typeface="+mn-lt"/>
              <a:ea typeface="+mn-ea"/>
              <a:cs typeface="+mn-cs"/>
            </a:rPr>
            <a:t>　類以団体内平均や全国平均・山梨県平均も上回っているため、今後も特別会計の健全運営を図り負担軽減に努める。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57</xdr:row>
      <xdr:rowOff>130810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729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100330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510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56</xdr:row>
      <xdr:rowOff>149860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367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66040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36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80010</xdr:rowOff>
    </xdr:from>
    <xdr:to>
      <xdr:col>82</xdr:col>
      <xdr:colOff>158750</xdr:colOff>
      <xdr:row>58</xdr:row>
      <xdr:rowOff>10160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52087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xdr:rowOff>
    </xdr:from>
    <xdr:to>
      <xdr:col>65</xdr:col>
      <xdr:colOff>53975</xdr:colOff>
      <xdr:row>56</xdr:row>
      <xdr:rowOff>116840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127017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補助費に係る経常収支比率については、前年度</a:t>
          </a:r>
          <a:r>
            <a:rPr lang="ja-JP" altLang="en-US" sz="1050" b="0" i="0" baseline="0">
              <a:solidFill>
                <a:schemeClr val="dk1"/>
              </a:solidFill>
              <a:effectLst/>
              <a:latin typeface="+mn-lt"/>
              <a:ea typeface="+mn-ea"/>
              <a:cs typeface="+mn-cs"/>
            </a:rPr>
            <a:t>より０．５ポイント数値が増加し、１２．８％となった。</a:t>
          </a:r>
          <a:r>
            <a:rPr lang="ja-JP" altLang="ja-JP" sz="1050" b="0" i="0" baseline="0">
              <a:solidFill>
                <a:schemeClr val="dk1"/>
              </a:solidFill>
              <a:effectLst/>
              <a:latin typeface="+mn-lt"/>
              <a:ea typeface="+mn-ea"/>
              <a:cs typeface="+mn-cs"/>
            </a:rPr>
            <a:t>これは、大月</a:t>
          </a:r>
          <a:r>
            <a:rPr lang="ja-JP" altLang="en-US" sz="1050" b="0" i="0" baseline="0">
              <a:solidFill>
                <a:schemeClr val="dk1"/>
              </a:solidFill>
              <a:effectLst/>
              <a:latin typeface="+mn-lt"/>
              <a:ea typeface="+mn-ea"/>
              <a:cs typeface="+mn-cs"/>
            </a:rPr>
            <a:t>市立中央病院への負担金が増加したことが</a:t>
          </a:r>
          <a:r>
            <a:rPr lang="ja-JP" altLang="ja-JP" sz="1050" b="0" i="0" baseline="0">
              <a:solidFill>
                <a:schemeClr val="dk1"/>
              </a:solidFill>
              <a:effectLst/>
              <a:latin typeface="+mn-lt"/>
              <a:ea typeface="+mn-ea"/>
              <a:cs typeface="+mn-cs"/>
            </a:rPr>
            <a:t>主な要因である。</a:t>
          </a:r>
          <a:endParaRPr lang="ja-JP" altLang="ja-JP" sz="1050">
            <a:effectLst/>
          </a:endParaRPr>
        </a:p>
        <a:p>
          <a:pPr rtl="0"/>
          <a:r>
            <a:rPr lang="ja-JP" altLang="ja-JP" sz="1050" b="0" i="0" baseline="0">
              <a:solidFill>
                <a:schemeClr val="dk1"/>
              </a:solidFill>
              <a:effectLst/>
              <a:latin typeface="+mn-lt"/>
              <a:ea typeface="+mn-ea"/>
              <a:cs typeface="+mn-cs"/>
            </a:rPr>
            <a:t>　類似団体内平均を</a:t>
          </a:r>
          <a:r>
            <a:rPr lang="ja-JP" altLang="en-US" sz="1050" b="0" i="0" baseline="0">
              <a:solidFill>
                <a:schemeClr val="dk1"/>
              </a:solidFill>
              <a:effectLst/>
              <a:latin typeface="+mn-lt"/>
              <a:ea typeface="+mn-ea"/>
              <a:cs typeface="+mn-cs"/>
            </a:rPr>
            <a:t>下回っているが、</a:t>
          </a:r>
          <a:r>
            <a:rPr lang="ja-JP" altLang="ja-JP" sz="1050" b="0" i="0" baseline="0">
              <a:solidFill>
                <a:schemeClr val="dk1"/>
              </a:solidFill>
              <a:effectLst/>
              <a:latin typeface="+mn-lt"/>
              <a:ea typeface="+mn-ea"/>
              <a:cs typeface="+mn-cs"/>
            </a:rPr>
            <a:t>大月市立中央病院</a:t>
          </a:r>
          <a:r>
            <a:rPr lang="ja-JP" altLang="en-US" sz="1050" b="0" i="0" baseline="0">
              <a:solidFill>
                <a:schemeClr val="dk1"/>
              </a:solidFill>
              <a:effectLst/>
              <a:latin typeface="+mn-lt"/>
              <a:ea typeface="+mn-ea"/>
              <a:cs typeface="+mn-cs"/>
            </a:rPr>
            <a:t>や一部事務組合への負担は続くことが見込まれるため、各団体の経営状況の改善に努めるとともに補助・負担金額や内容の</a:t>
          </a:r>
          <a:r>
            <a:rPr lang="ja-JP" altLang="ja-JP" sz="1050" b="0" i="0" baseline="0">
              <a:solidFill>
                <a:schemeClr val="dk1"/>
              </a:solidFill>
              <a:effectLst/>
              <a:latin typeface="+mn-lt"/>
              <a:ea typeface="+mn-ea"/>
              <a:cs typeface="+mn-cs"/>
            </a:rPr>
            <a:t>見直し</a:t>
          </a:r>
          <a:r>
            <a:rPr lang="ja-JP" altLang="en-US" sz="1050" b="0" i="0" baseline="0">
              <a:solidFill>
                <a:schemeClr val="dk1"/>
              </a:solidFill>
              <a:effectLst/>
              <a:latin typeface="+mn-lt"/>
              <a:ea typeface="+mn-ea"/>
              <a:cs typeface="+mn-cs"/>
            </a:rPr>
            <a:t>・精査</a:t>
          </a:r>
          <a:r>
            <a:rPr lang="ja-JP" altLang="ja-JP" sz="1050" b="0" i="0" baseline="0">
              <a:solidFill>
                <a:schemeClr val="dk1"/>
              </a:solidFill>
              <a:effectLst/>
              <a:latin typeface="+mn-lt"/>
              <a:ea typeface="+mn-ea"/>
              <a:cs typeface="+mn-cs"/>
            </a:rPr>
            <a:t>などにより適正な</a:t>
          </a:r>
          <a:r>
            <a:rPr lang="ja-JP" altLang="en-US" sz="1050" b="0" i="0" baseline="0">
              <a:solidFill>
                <a:schemeClr val="dk1"/>
              </a:solidFill>
              <a:effectLst/>
              <a:latin typeface="+mn-lt"/>
              <a:ea typeface="+mn-ea"/>
              <a:cs typeface="+mn-cs"/>
            </a:rPr>
            <a:t>財政運営</a:t>
          </a:r>
          <a:r>
            <a:rPr lang="ja-JP" altLang="ja-JP" sz="1050" b="0" i="0" baseline="0">
              <a:solidFill>
                <a:schemeClr val="dk1"/>
              </a:solidFill>
              <a:effectLst/>
              <a:latin typeface="+mn-lt"/>
              <a:ea typeface="+mn-ea"/>
              <a:cs typeface="+mn-cs"/>
            </a:rPr>
            <a:t>に努める。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140716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900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117856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90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36</xdr:row>
      <xdr:rowOff>145288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900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145288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809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公債費に係る経常収支比率については、前年度</a:t>
          </a:r>
          <a:r>
            <a:rPr lang="ja-JP" altLang="en-US" sz="1050" b="0" i="0" baseline="0">
              <a:solidFill>
                <a:schemeClr val="dk1"/>
              </a:solidFill>
              <a:effectLst/>
              <a:latin typeface="+mn-lt"/>
              <a:ea typeface="+mn-ea"/>
              <a:cs typeface="+mn-cs"/>
            </a:rPr>
            <a:t>と変わらない数値となった</a:t>
          </a:r>
          <a:r>
            <a:rPr lang="ja-JP" altLang="ja-JP" sz="1050" b="0" i="0" baseline="0">
              <a:solidFill>
                <a:schemeClr val="dk1"/>
              </a:solidFill>
              <a:effectLst/>
              <a:latin typeface="+mn-lt"/>
              <a:ea typeface="+mn-ea"/>
              <a:cs typeface="+mn-cs"/>
            </a:rPr>
            <a:t>。</a:t>
          </a:r>
          <a:endParaRPr lang="en-US" altLang="ja-JP" sz="1050" b="0" i="0" baseline="0">
            <a:solidFill>
              <a:schemeClr val="dk1"/>
            </a:solidFill>
            <a:effectLst/>
            <a:latin typeface="+mn-lt"/>
            <a:ea typeface="+mn-ea"/>
            <a:cs typeface="+mn-cs"/>
          </a:endParaRPr>
        </a:p>
        <a:p>
          <a:pPr rtl="0"/>
          <a:r>
            <a:rPr lang="ja-JP" altLang="en-US" sz="105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類似団体内平均と比較</a:t>
          </a:r>
          <a:r>
            <a:rPr lang="ja-JP" altLang="en-US" sz="1050" b="0" i="0" baseline="0">
              <a:solidFill>
                <a:schemeClr val="dk1"/>
              </a:solidFill>
              <a:effectLst/>
              <a:latin typeface="+mn-lt"/>
              <a:ea typeface="+mn-ea"/>
              <a:cs typeface="+mn-cs"/>
            </a:rPr>
            <a:t>して数値が</a:t>
          </a:r>
          <a:r>
            <a:rPr lang="ja-JP" altLang="ja-JP" sz="1050" b="0" i="0" baseline="0">
              <a:solidFill>
                <a:schemeClr val="dk1"/>
              </a:solidFill>
              <a:effectLst/>
              <a:latin typeface="+mn-lt"/>
              <a:ea typeface="+mn-ea"/>
              <a:cs typeface="+mn-cs"/>
            </a:rPr>
            <a:t>上回っている状況については、第三セクター等改革推進債の償還が影響している。</a:t>
          </a:r>
          <a:endParaRPr lang="ja-JP" altLang="ja-JP" sz="1050">
            <a:effectLst/>
          </a:endParaRPr>
        </a:p>
        <a:p>
          <a:pPr rtl="0"/>
          <a:r>
            <a:rPr lang="ja-JP" altLang="ja-JP" sz="1050" b="0" i="0" baseline="0">
              <a:solidFill>
                <a:schemeClr val="dk1"/>
              </a:solidFill>
              <a:effectLst/>
              <a:latin typeface="+mn-lt"/>
              <a:ea typeface="+mn-ea"/>
              <a:cs typeface="+mn-cs"/>
            </a:rPr>
            <a:t>　今後、</a:t>
          </a:r>
          <a:r>
            <a:rPr lang="ja-JP" altLang="en-US" sz="1050" b="0" i="0" baseline="0">
              <a:solidFill>
                <a:schemeClr val="dk1"/>
              </a:solidFill>
              <a:effectLst/>
              <a:latin typeface="+mn-lt"/>
              <a:ea typeface="+mn-ea"/>
              <a:cs typeface="+mn-cs"/>
            </a:rPr>
            <a:t>新</a:t>
          </a:r>
          <a:r>
            <a:rPr lang="ja-JP" altLang="ja-JP" sz="1050" b="0" i="0" baseline="0">
              <a:solidFill>
                <a:schemeClr val="dk1"/>
              </a:solidFill>
              <a:effectLst/>
              <a:latin typeface="+mn-lt"/>
              <a:ea typeface="+mn-ea"/>
              <a:cs typeface="+mn-cs"/>
            </a:rPr>
            <a:t>庁舎建設</a:t>
          </a:r>
          <a:r>
            <a:rPr lang="ja-JP" altLang="en-US" sz="1050" b="0" i="0" baseline="0">
              <a:solidFill>
                <a:schemeClr val="dk1"/>
              </a:solidFill>
              <a:effectLst/>
              <a:latin typeface="+mn-lt"/>
              <a:ea typeface="+mn-ea"/>
              <a:cs typeface="+mn-cs"/>
            </a:rPr>
            <a:t>事業</a:t>
          </a:r>
          <a:r>
            <a:rPr lang="ja-JP" altLang="ja-JP" sz="1050" b="0" i="0" baseline="0">
              <a:solidFill>
                <a:schemeClr val="dk1"/>
              </a:solidFill>
              <a:effectLst/>
              <a:latin typeface="+mn-lt"/>
              <a:ea typeface="+mn-ea"/>
              <a:cs typeface="+mn-cs"/>
            </a:rPr>
            <a:t>や大月駅・猿橋駅周辺整備事業などに係る公債費の増加が見込まれるため、事業精査を徹底し、地方債</a:t>
          </a:r>
          <a:r>
            <a:rPr lang="ja-JP" altLang="en-US" sz="1050" b="0" i="0" baseline="0">
              <a:solidFill>
                <a:schemeClr val="dk1"/>
              </a:solidFill>
              <a:effectLst/>
              <a:latin typeface="+mn-lt"/>
              <a:ea typeface="+mn-ea"/>
              <a:cs typeface="+mn-cs"/>
            </a:rPr>
            <a:t>の新規</a:t>
          </a:r>
          <a:r>
            <a:rPr lang="ja-JP" altLang="ja-JP" sz="1050" b="0" i="0" baseline="0">
              <a:solidFill>
                <a:schemeClr val="dk1"/>
              </a:solidFill>
              <a:effectLst/>
              <a:latin typeface="+mn-lt"/>
              <a:ea typeface="+mn-ea"/>
              <a:cs typeface="+mn-cs"/>
            </a:rPr>
            <a:t>発行の抑制に努め、健全な財政運営を目指す</a:t>
          </a:r>
          <a:r>
            <a:rPr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85852</xdr:rowOff>
    </xdr:from>
    <xdr:to>
      <xdr:col>24</xdr:col>
      <xdr:colOff>25400</xdr:colOff>
      <xdr:row>78</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4589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44704</xdr:rowOff>
    </xdr:from>
    <xdr:to>
      <xdr:col>19</xdr:col>
      <xdr:colOff>187325</xdr:colOff>
      <xdr:row>78</xdr:row>
      <xdr:rowOff>85852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4178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44704</xdr:rowOff>
    </xdr:from>
    <xdr:to>
      <xdr:col>15</xdr:col>
      <xdr:colOff>98425</xdr:colOff>
      <xdr:row>78</xdr:row>
      <xdr:rowOff>94996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4178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94996</xdr:rowOff>
    </xdr:from>
    <xdr:to>
      <xdr:col>11</xdr:col>
      <xdr:colOff>9525</xdr:colOff>
      <xdr:row>78</xdr:row>
      <xdr:rowOff>140715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680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35052</xdr:rowOff>
    </xdr:from>
    <xdr:to>
      <xdr:col>24</xdr:col>
      <xdr:colOff>76200</xdr:colOff>
      <xdr:row>78</xdr:row>
      <xdr:rowOff>136652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7129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35052</xdr:rowOff>
    </xdr:from>
    <xdr:to>
      <xdr:col>20</xdr:col>
      <xdr:colOff>38100</xdr:colOff>
      <xdr:row>78</xdr:row>
      <xdr:rowOff>136652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121429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165354</xdr:rowOff>
    </xdr:from>
    <xdr:to>
      <xdr:col>15</xdr:col>
      <xdr:colOff>149225</xdr:colOff>
      <xdr:row>78</xdr:row>
      <xdr:rowOff>95504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44196</xdr:rowOff>
    </xdr:from>
    <xdr:to>
      <xdr:col>11</xdr:col>
      <xdr:colOff>60325</xdr:colOff>
      <xdr:row>78</xdr:row>
      <xdr:rowOff>145796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130573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89915</xdr:rowOff>
    </xdr:from>
    <xdr:to>
      <xdr:col>6</xdr:col>
      <xdr:colOff>171450</xdr:colOff>
      <xdr:row>79</xdr:row>
      <xdr:rowOff>20065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4842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公債費以外に係る経常収支比率については、前年度に比べ</a:t>
          </a:r>
          <a:r>
            <a:rPr lang="ja-JP" altLang="en-US" sz="1050" b="0" i="0" baseline="0">
              <a:solidFill>
                <a:schemeClr val="dk1"/>
              </a:solidFill>
              <a:effectLst/>
              <a:latin typeface="+mn-lt"/>
              <a:ea typeface="+mn-ea"/>
              <a:cs typeface="+mn-cs"/>
            </a:rPr>
            <a:t>２</a:t>
          </a:r>
          <a:r>
            <a:rPr lang="ja-JP" altLang="ja-JP" sz="1050" b="0" i="0" baseline="0">
              <a:solidFill>
                <a:schemeClr val="dk1"/>
              </a:solidFill>
              <a:effectLst/>
              <a:latin typeface="+mn-lt"/>
              <a:ea typeface="+mn-ea"/>
              <a:cs typeface="+mn-cs"/>
            </a:rPr>
            <a:t>．</a:t>
          </a:r>
          <a:r>
            <a:rPr lang="ja-JP" altLang="en-US" sz="1050" b="0" i="0" baseline="0">
              <a:solidFill>
                <a:schemeClr val="dk1"/>
              </a:solidFill>
              <a:effectLst/>
              <a:latin typeface="+mn-lt"/>
              <a:ea typeface="+mn-ea"/>
              <a:cs typeface="+mn-cs"/>
            </a:rPr>
            <a:t>５</a:t>
          </a:r>
          <a:r>
            <a:rPr lang="ja-JP" altLang="ja-JP" sz="1050" b="0" i="0" baseline="0">
              <a:solidFill>
                <a:schemeClr val="dk1"/>
              </a:solidFill>
              <a:effectLst/>
              <a:latin typeface="+mn-lt"/>
              <a:ea typeface="+mn-ea"/>
              <a:cs typeface="+mn-cs"/>
            </a:rPr>
            <a:t>ポイント上昇した。これは、分母となる経常一般財源収入額が減少している</a:t>
          </a:r>
          <a:r>
            <a:rPr lang="ja-JP" altLang="en-US" sz="1050" b="0" i="0" baseline="0">
              <a:solidFill>
                <a:schemeClr val="dk1"/>
              </a:solidFill>
              <a:effectLst/>
              <a:latin typeface="+mn-lt"/>
              <a:ea typeface="+mn-ea"/>
              <a:cs typeface="+mn-cs"/>
            </a:rPr>
            <a:t>ことと、扶助費、物件費、補助費</a:t>
          </a:r>
          <a:r>
            <a:rPr lang="ja-JP" altLang="ja-JP" sz="1050" b="0" i="0" baseline="0">
              <a:solidFill>
                <a:schemeClr val="dk1"/>
              </a:solidFill>
              <a:effectLst/>
              <a:latin typeface="+mn-lt"/>
              <a:ea typeface="+mn-ea"/>
              <a:cs typeface="+mn-cs"/>
            </a:rPr>
            <a:t>が</a:t>
          </a:r>
          <a:r>
            <a:rPr lang="ja-JP" altLang="en-US" sz="1050" b="0" i="0" baseline="0">
              <a:solidFill>
                <a:schemeClr val="dk1"/>
              </a:solidFill>
              <a:effectLst/>
              <a:latin typeface="+mn-lt"/>
              <a:ea typeface="+mn-ea"/>
              <a:cs typeface="+mn-cs"/>
            </a:rPr>
            <a:t>増加していることが数値</a:t>
          </a:r>
          <a:r>
            <a:rPr lang="ja-JP" altLang="ja-JP" sz="1050" b="0" i="0" baseline="0">
              <a:solidFill>
                <a:schemeClr val="dk1"/>
              </a:solidFill>
              <a:effectLst/>
              <a:latin typeface="+mn-lt"/>
              <a:ea typeface="+mn-ea"/>
              <a:cs typeface="+mn-cs"/>
            </a:rPr>
            <a:t>悪化</a:t>
          </a:r>
          <a:r>
            <a:rPr lang="ja-JP" altLang="en-US" sz="1050" b="0" i="0" baseline="0">
              <a:solidFill>
                <a:schemeClr val="dk1"/>
              </a:solidFill>
              <a:effectLst/>
              <a:latin typeface="+mn-lt"/>
              <a:ea typeface="+mn-ea"/>
              <a:cs typeface="+mn-cs"/>
            </a:rPr>
            <a:t>の要因となっている</a:t>
          </a:r>
          <a:r>
            <a:rPr lang="ja-JP" altLang="ja-JP" sz="1050" b="0" i="0" baseline="0">
              <a:solidFill>
                <a:schemeClr val="dk1"/>
              </a:solidFill>
              <a:effectLst/>
              <a:latin typeface="+mn-lt"/>
              <a:ea typeface="+mn-ea"/>
              <a:cs typeface="+mn-cs"/>
            </a:rPr>
            <a:t>。</a:t>
          </a:r>
          <a:endParaRPr lang="ja-JP" altLang="ja-JP" sz="1050">
            <a:effectLst/>
          </a:endParaRPr>
        </a:p>
        <a:p>
          <a:pPr rtl="0"/>
          <a:r>
            <a:rPr lang="ja-JP" altLang="ja-JP" sz="1050" b="0" i="0" baseline="0">
              <a:solidFill>
                <a:schemeClr val="dk1"/>
              </a:solidFill>
              <a:effectLst/>
              <a:latin typeface="+mn-lt"/>
              <a:ea typeface="+mn-ea"/>
              <a:cs typeface="+mn-cs"/>
            </a:rPr>
            <a:t>　</a:t>
          </a:r>
          <a:r>
            <a:rPr lang="ja-JP" altLang="en-US" sz="1050" b="0" i="0" baseline="0">
              <a:solidFill>
                <a:schemeClr val="dk1"/>
              </a:solidFill>
              <a:effectLst/>
              <a:latin typeface="+mn-lt"/>
              <a:ea typeface="+mn-ea"/>
              <a:cs typeface="+mn-cs"/>
            </a:rPr>
            <a:t>今後も、人件費や</a:t>
          </a:r>
          <a:r>
            <a:rPr lang="ja-JP" altLang="ja-JP" sz="1050" b="0" i="0" baseline="0">
              <a:solidFill>
                <a:schemeClr val="dk1"/>
              </a:solidFill>
              <a:effectLst/>
              <a:latin typeface="+mn-lt"/>
              <a:ea typeface="+mn-ea"/>
              <a:cs typeface="+mn-cs"/>
            </a:rPr>
            <a:t>物件費</a:t>
          </a:r>
          <a:r>
            <a:rPr lang="ja-JP" altLang="en-US" sz="1050" b="0" i="0" baseline="0">
              <a:solidFill>
                <a:schemeClr val="dk1"/>
              </a:solidFill>
              <a:effectLst/>
              <a:latin typeface="+mn-lt"/>
              <a:ea typeface="+mn-ea"/>
              <a:cs typeface="+mn-cs"/>
            </a:rPr>
            <a:t>の高騰により</a:t>
          </a:r>
          <a:r>
            <a:rPr lang="ja-JP" altLang="ja-JP" sz="1050" b="0" i="0" baseline="0">
              <a:solidFill>
                <a:schemeClr val="dk1"/>
              </a:solidFill>
              <a:effectLst/>
              <a:latin typeface="+mn-lt"/>
              <a:ea typeface="+mn-ea"/>
              <a:cs typeface="+mn-cs"/>
            </a:rPr>
            <a:t>経常</a:t>
          </a:r>
          <a:r>
            <a:rPr lang="ja-JP" altLang="en-US" sz="1050" b="0" i="0" baseline="0">
              <a:solidFill>
                <a:schemeClr val="dk1"/>
              </a:solidFill>
              <a:effectLst/>
              <a:latin typeface="+mn-lt"/>
              <a:ea typeface="+mn-ea"/>
              <a:cs typeface="+mn-cs"/>
            </a:rPr>
            <a:t>的な</a:t>
          </a:r>
          <a:r>
            <a:rPr lang="ja-JP" altLang="ja-JP" sz="1050" b="0" i="0" baseline="0">
              <a:solidFill>
                <a:schemeClr val="dk1"/>
              </a:solidFill>
              <a:effectLst/>
              <a:latin typeface="+mn-lt"/>
              <a:ea typeface="+mn-ea"/>
              <a:cs typeface="+mn-cs"/>
            </a:rPr>
            <a:t>支出</a:t>
          </a:r>
          <a:r>
            <a:rPr lang="ja-JP" altLang="en-US" sz="1050" b="0" i="0" baseline="0">
              <a:solidFill>
                <a:schemeClr val="dk1"/>
              </a:solidFill>
              <a:effectLst/>
              <a:latin typeface="+mn-lt"/>
              <a:ea typeface="+mn-ea"/>
              <a:cs typeface="+mn-cs"/>
            </a:rPr>
            <a:t>額の</a:t>
          </a:r>
          <a:r>
            <a:rPr lang="ja-JP" altLang="ja-JP" sz="1050" b="0" i="0" baseline="0">
              <a:solidFill>
                <a:schemeClr val="dk1"/>
              </a:solidFill>
              <a:effectLst/>
              <a:latin typeface="+mn-lt"/>
              <a:ea typeface="+mn-ea"/>
              <a:cs typeface="+mn-cs"/>
            </a:rPr>
            <a:t>増加</a:t>
          </a:r>
          <a:r>
            <a:rPr lang="ja-JP" altLang="en-US" sz="1050" b="0" i="0" baseline="0">
              <a:solidFill>
                <a:schemeClr val="dk1"/>
              </a:solidFill>
              <a:effectLst/>
              <a:latin typeface="+mn-lt"/>
              <a:ea typeface="+mn-ea"/>
              <a:cs typeface="+mn-cs"/>
            </a:rPr>
            <a:t>が見込まれるため、</a:t>
          </a:r>
          <a:r>
            <a:rPr lang="ja-JP" altLang="ja-JP" sz="1050" b="0" i="0" baseline="0">
              <a:solidFill>
                <a:schemeClr val="dk1"/>
              </a:solidFill>
              <a:effectLst/>
              <a:latin typeface="+mn-lt"/>
              <a:ea typeface="+mn-ea"/>
              <a:cs typeface="+mn-cs"/>
            </a:rPr>
            <a:t>効率的な財政運営に努め、経常経費の削減に努める。　</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46990</xdr:rowOff>
    </xdr:from>
    <xdr:to>
      <xdr:col>82</xdr:col>
      <xdr:colOff>107950</xdr:colOff>
      <xdr:row>80</xdr:row>
      <xdr:rowOff>163576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905740"/>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133367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64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46990</xdr:rowOff>
    </xdr:from>
    <xdr:to>
      <xdr:col>82</xdr:col>
      <xdr:colOff>196850</xdr:colOff>
      <xdr:row>75</xdr:row>
      <xdr:rowOff>46990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90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149861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6576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158005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76</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9202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33274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600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169926</xdr:rowOff>
    </xdr:from>
    <xdr:to>
      <xdr:col>74</xdr:col>
      <xdr:colOff>31750</xdr:colOff>
      <xdr:row>76</xdr:row>
      <xdr:rowOff>100076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84853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88138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600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153924</xdr:rowOff>
    </xdr:from>
    <xdr:to>
      <xdr:col>74</xdr:col>
      <xdr:colOff>31750</xdr:colOff>
      <xdr:row>75</xdr:row>
      <xdr:rowOff>84074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94251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37338</xdr:rowOff>
    </xdr:from>
    <xdr:to>
      <xdr:col>65</xdr:col>
      <xdr:colOff>53975</xdr:colOff>
      <xdr:row>75</xdr:row>
      <xdr:rowOff>138938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149115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山梨県大月市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158775</xdr:rowOff>
    </xdr:from>
    <xdr:to>
      <xdr:col>29</xdr:col>
      <xdr:colOff>127000</xdr:colOff>
      <xdr:row>15</xdr:row>
      <xdr:rowOff>33472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606700"/>
          <a:ext cx="647700" cy="46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158775</xdr:rowOff>
    </xdr:from>
    <xdr:to>
      <xdr:col>26</xdr:col>
      <xdr:colOff>50800</xdr:colOff>
      <xdr:row>15</xdr:row>
      <xdr:rowOff>122367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06700"/>
          <a:ext cx="698500" cy="135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122367</xdr:rowOff>
    </xdr:from>
    <xdr:to>
      <xdr:col>22</xdr:col>
      <xdr:colOff>114300</xdr:colOff>
      <xdr:row>16</xdr:row>
      <xdr:rowOff>14483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41742"/>
          <a:ext cx="698500" cy="63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14483</xdr:rowOff>
    </xdr:from>
    <xdr:to>
      <xdr:col>18</xdr:col>
      <xdr:colOff>177800</xdr:colOff>
      <xdr:row>16</xdr:row>
      <xdr:rowOff>78643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05308"/>
          <a:ext cx="698500" cy="64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154122</xdr:rowOff>
    </xdr:from>
    <xdr:to>
      <xdr:col>29</xdr:col>
      <xdr:colOff>177800</xdr:colOff>
      <xdr:row>15</xdr:row>
      <xdr:rowOff>84272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02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170649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47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107975</xdr:rowOff>
    </xdr:from>
    <xdr:to>
      <xdr:col>26</xdr:col>
      <xdr:colOff>101600</xdr:colOff>
      <xdr:row>15</xdr:row>
      <xdr:rowOff>38125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55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48302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2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71567</xdr:rowOff>
    </xdr:from>
    <xdr:to>
      <xdr:col>22</xdr:col>
      <xdr:colOff>165100</xdr:colOff>
      <xdr:row>16</xdr:row>
      <xdr:rowOff>1717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90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11894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5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135133</xdr:rowOff>
    </xdr:from>
    <xdr:to>
      <xdr:col>19</xdr:col>
      <xdr:colOff>38100</xdr:colOff>
      <xdr:row>16</xdr:row>
      <xdr:rowOff>65283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54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75460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2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27843</xdr:rowOff>
    </xdr:from>
    <xdr:to>
      <xdr:col>15</xdr:col>
      <xdr:colOff>101600</xdr:colOff>
      <xdr:row>16</xdr:row>
      <xdr:rowOff>129443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18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139620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8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81966</xdr:rowOff>
    </xdr:from>
    <xdr:to>
      <xdr:col>29</xdr:col>
      <xdr:colOff>127000</xdr:colOff>
      <xdr:row>33</xdr:row>
      <xdr:rowOff>202275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006516"/>
          <a:ext cx="647700" cy="120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202275</xdr:rowOff>
    </xdr:from>
    <xdr:to>
      <xdr:col>26</xdr:col>
      <xdr:colOff>50800</xdr:colOff>
      <xdr:row>33</xdr:row>
      <xdr:rowOff>284146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126825"/>
          <a:ext cx="698500" cy="81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284146</xdr:rowOff>
    </xdr:from>
    <xdr:to>
      <xdr:col>22</xdr:col>
      <xdr:colOff>114300</xdr:colOff>
      <xdr:row>33</xdr:row>
      <xdr:rowOff>288587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208696"/>
          <a:ext cx="698500" cy="4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288587</xdr:rowOff>
    </xdr:from>
    <xdr:to>
      <xdr:col>18</xdr:col>
      <xdr:colOff>177800</xdr:colOff>
      <xdr:row>33</xdr:row>
      <xdr:rowOff>299920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213137"/>
          <a:ext cx="698500" cy="11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31166</xdr:rowOff>
    </xdr:from>
    <xdr:to>
      <xdr:col>29</xdr:col>
      <xdr:colOff>177800</xdr:colOff>
      <xdr:row>33</xdr:row>
      <xdr:rowOff>132766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5955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149293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59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151475</xdr:rowOff>
    </xdr:from>
    <xdr:to>
      <xdr:col>26</xdr:col>
      <xdr:colOff>101600</xdr:colOff>
      <xdr:row>33</xdr:row>
      <xdr:rowOff>253075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076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91802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5844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233346</xdr:rowOff>
    </xdr:from>
    <xdr:to>
      <xdr:col>22</xdr:col>
      <xdr:colOff>165100</xdr:colOff>
      <xdr:row>33</xdr:row>
      <xdr:rowOff>334946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157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2223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592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237787</xdr:rowOff>
    </xdr:from>
    <xdr:to>
      <xdr:col>19</xdr:col>
      <xdr:colOff>38100</xdr:colOff>
      <xdr:row>33</xdr:row>
      <xdr:rowOff>339387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162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6664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593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249120</xdr:rowOff>
    </xdr:from>
    <xdr:to>
      <xdr:col>15</xdr:col>
      <xdr:colOff>101600</xdr:colOff>
      <xdr:row>34</xdr:row>
      <xdr:rowOff>7820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173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17997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594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山梨県大月市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21,742
21,410
280.25
14,626,678
13,860,651
717,627
7,865,187
13,918,203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50902</xdr:rowOff>
    </xdr:from>
    <xdr:to>
      <xdr:col>24</xdr:col>
      <xdr:colOff>63500</xdr:colOff>
      <xdr:row>33</xdr:row>
      <xdr:rowOff>58268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708752"/>
          <a:ext cx="8382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50902</xdr:rowOff>
    </xdr:from>
    <xdr:to>
      <xdr:col>19</xdr:col>
      <xdr:colOff>177800</xdr:colOff>
      <xdr:row>33</xdr:row>
      <xdr:rowOff>57163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08752"/>
          <a:ext cx="889000" cy="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57163</xdr:rowOff>
    </xdr:from>
    <xdr:to>
      <xdr:col>15</xdr:col>
      <xdr:colOff>50800</xdr:colOff>
      <xdr:row>33</xdr:row>
      <xdr:rowOff>146838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15013"/>
          <a:ext cx="889000" cy="8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146838</xdr:rowOff>
    </xdr:from>
    <xdr:to>
      <xdr:col>10</xdr:col>
      <xdr:colOff>114300</xdr:colOff>
      <xdr:row>34</xdr:row>
      <xdr:rowOff>49149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04688"/>
          <a:ext cx="889000" cy="7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7468</xdr:rowOff>
    </xdr:from>
    <xdr:to>
      <xdr:col>24</xdr:col>
      <xdr:colOff>114300</xdr:colOff>
      <xdr:row>33</xdr:row>
      <xdr:rowOff>109068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6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30345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1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102</xdr:rowOff>
    </xdr:from>
    <xdr:to>
      <xdr:col>20</xdr:col>
      <xdr:colOff>38100</xdr:colOff>
      <xdr:row>33</xdr:row>
      <xdr:rowOff>101702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118229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3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6363</xdr:rowOff>
    </xdr:from>
    <xdr:to>
      <xdr:col>15</xdr:col>
      <xdr:colOff>101600</xdr:colOff>
      <xdr:row>33</xdr:row>
      <xdr:rowOff>107963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6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124490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3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96038</xdr:rowOff>
    </xdr:from>
    <xdr:to>
      <xdr:col>10</xdr:col>
      <xdr:colOff>165100</xdr:colOff>
      <xdr:row>34</xdr:row>
      <xdr:rowOff>26188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5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42715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2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169799</xdr:rowOff>
    </xdr:from>
    <xdr:to>
      <xdr:col>6</xdr:col>
      <xdr:colOff>38100</xdr:colOff>
      <xdr:row>34</xdr:row>
      <xdr:rowOff>99949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2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116476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0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133765</xdr:rowOff>
    </xdr:from>
    <xdr:to>
      <xdr:col>24</xdr:col>
      <xdr:colOff>63500</xdr:colOff>
      <xdr:row>56</xdr:row>
      <xdr:rowOff>154998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34965"/>
          <a:ext cx="838200" cy="2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133765</xdr:rowOff>
    </xdr:from>
    <xdr:to>
      <xdr:col>19</xdr:col>
      <xdr:colOff>177800</xdr:colOff>
      <xdr:row>57</xdr:row>
      <xdr:rowOff>11126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34965"/>
          <a:ext cx="889000" cy="4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11126</xdr:rowOff>
    </xdr:from>
    <xdr:to>
      <xdr:col>15</xdr:col>
      <xdr:colOff>50800</xdr:colOff>
      <xdr:row>57</xdr:row>
      <xdr:rowOff>75464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83776"/>
          <a:ext cx="889000" cy="6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75464</xdr:rowOff>
    </xdr:from>
    <xdr:to>
      <xdr:col>10</xdr:col>
      <xdr:colOff>114300</xdr:colOff>
      <xdr:row>57</xdr:row>
      <xdr:rowOff>85467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48114"/>
          <a:ext cx="889000" cy="1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104198</xdr:rowOff>
    </xdr:from>
    <xdr:to>
      <xdr:col>24</xdr:col>
      <xdr:colOff>114300</xdr:colOff>
      <xdr:row>57</xdr:row>
      <xdr:rowOff>34348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0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127075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5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82965</xdr:rowOff>
    </xdr:from>
    <xdr:to>
      <xdr:col>20</xdr:col>
      <xdr:colOff>38100</xdr:colOff>
      <xdr:row>57</xdr:row>
      <xdr:rowOff>13115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29642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4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131776</xdr:rowOff>
    </xdr:from>
    <xdr:to>
      <xdr:col>15</xdr:col>
      <xdr:colOff>101600</xdr:colOff>
      <xdr:row>57</xdr:row>
      <xdr:rowOff>61926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3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78453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5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24664</xdr:rowOff>
    </xdr:from>
    <xdr:to>
      <xdr:col>10</xdr:col>
      <xdr:colOff>165100</xdr:colOff>
      <xdr:row>57</xdr:row>
      <xdr:rowOff>126264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142791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34667</xdr:rowOff>
    </xdr:from>
    <xdr:to>
      <xdr:col>6</xdr:col>
      <xdr:colOff>38100</xdr:colOff>
      <xdr:row>57</xdr:row>
      <xdr:rowOff>136267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0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152794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52169</xdr:rowOff>
    </xdr:from>
    <xdr:to>
      <xdr:col>24</xdr:col>
      <xdr:colOff>63500</xdr:colOff>
      <xdr:row>78</xdr:row>
      <xdr:rowOff>52718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25269"/>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52169</xdr:rowOff>
    </xdr:from>
    <xdr:to>
      <xdr:col>19</xdr:col>
      <xdr:colOff>177800</xdr:colOff>
      <xdr:row>78</xdr:row>
      <xdr:rowOff>68239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25269"/>
          <a:ext cx="889000" cy="1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64559</xdr:rowOff>
    </xdr:from>
    <xdr:to>
      <xdr:col>15</xdr:col>
      <xdr:colOff>50800</xdr:colOff>
      <xdr:row>78</xdr:row>
      <xdr:rowOff>68239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37659"/>
          <a:ext cx="8890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64559</xdr:rowOff>
    </xdr:from>
    <xdr:to>
      <xdr:col>10</xdr:col>
      <xdr:colOff>114300</xdr:colOff>
      <xdr:row>78</xdr:row>
      <xdr:rowOff>89156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37659"/>
          <a:ext cx="8890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1918</xdr:rowOff>
    </xdr:from>
    <xdr:to>
      <xdr:col>24</xdr:col>
      <xdr:colOff>114300</xdr:colOff>
      <xdr:row>78</xdr:row>
      <xdr:rowOff>103518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88295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1369</xdr:rowOff>
    </xdr:from>
    <xdr:to>
      <xdr:col>20</xdr:col>
      <xdr:colOff>38100</xdr:colOff>
      <xdr:row>78</xdr:row>
      <xdr:rowOff>102969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94096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6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17439</xdr:rowOff>
    </xdr:from>
    <xdr:to>
      <xdr:col>15</xdr:col>
      <xdr:colOff>101600</xdr:colOff>
      <xdr:row>78</xdr:row>
      <xdr:rowOff>119039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110166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13759</xdr:rowOff>
    </xdr:from>
    <xdr:to>
      <xdr:col>10</xdr:col>
      <xdr:colOff>165100</xdr:colOff>
      <xdr:row>78</xdr:row>
      <xdr:rowOff>115359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106486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7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38356</xdr:rowOff>
    </xdr:from>
    <xdr:to>
      <xdr:col>6</xdr:col>
      <xdr:colOff>38100</xdr:colOff>
      <xdr:row>78</xdr:row>
      <xdr:rowOff>139956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131083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0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114224</xdr:rowOff>
    </xdr:from>
    <xdr:to>
      <xdr:col>24</xdr:col>
      <xdr:colOff>63500</xdr:colOff>
      <xdr:row>97</xdr:row>
      <xdr:rowOff>14033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73424"/>
          <a:ext cx="838200" cy="7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89624</xdr:rowOff>
    </xdr:from>
    <xdr:to>
      <xdr:col>19</xdr:col>
      <xdr:colOff>177800</xdr:colOff>
      <xdr:row>97</xdr:row>
      <xdr:rowOff>14033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48824"/>
          <a:ext cx="889000" cy="9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89624</xdr:rowOff>
    </xdr:from>
    <xdr:to>
      <xdr:col>15</xdr:col>
      <xdr:colOff>50800</xdr:colOff>
      <xdr:row>97</xdr:row>
      <xdr:rowOff>137897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48824"/>
          <a:ext cx="889000" cy="2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137897</xdr:rowOff>
    </xdr:from>
    <xdr:to>
      <xdr:col>10</xdr:col>
      <xdr:colOff>114300</xdr:colOff>
      <xdr:row>98</xdr:row>
      <xdr:rowOff>30862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68547"/>
          <a:ext cx="889000" cy="6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63424</xdr:rowOff>
    </xdr:from>
    <xdr:to>
      <xdr:col>24</xdr:col>
      <xdr:colOff>114300</xdr:colOff>
      <xdr:row>96</xdr:row>
      <xdr:rowOff>165024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2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41851</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0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134683</xdr:rowOff>
    </xdr:from>
    <xdr:to>
      <xdr:col>20</xdr:col>
      <xdr:colOff>38100</xdr:colOff>
      <xdr:row>97</xdr:row>
      <xdr:rowOff>64833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9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55960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38824</xdr:rowOff>
    </xdr:from>
    <xdr:to>
      <xdr:col>15</xdr:col>
      <xdr:colOff>101600</xdr:colOff>
      <xdr:row>96</xdr:row>
      <xdr:rowOff>140424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9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131551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59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87097</xdr:rowOff>
    </xdr:from>
    <xdr:to>
      <xdr:col>10</xdr:col>
      <xdr:colOff>165100</xdr:colOff>
      <xdr:row>98</xdr:row>
      <xdr:rowOff>17247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8374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1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151512</xdr:rowOff>
    </xdr:from>
    <xdr:to>
      <xdr:col>6</xdr:col>
      <xdr:colOff>38100</xdr:colOff>
      <xdr:row>98</xdr:row>
      <xdr:rowOff>81662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8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72789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7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78261</xdr:rowOff>
    </xdr:from>
    <xdr:to>
      <xdr:col>55</xdr:col>
      <xdr:colOff>0</xdr:colOff>
      <xdr:row>36</xdr:row>
      <xdr:rowOff>118974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50461"/>
          <a:ext cx="838200" cy="4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118974</xdr:rowOff>
    </xdr:from>
    <xdr:to>
      <xdr:col>50</xdr:col>
      <xdr:colOff>114300</xdr:colOff>
      <xdr:row>36</xdr:row>
      <xdr:rowOff>139352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91174"/>
          <a:ext cx="889000" cy="2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58493</xdr:rowOff>
    </xdr:from>
    <xdr:to>
      <xdr:col>45</xdr:col>
      <xdr:colOff>177800</xdr:colOff>
      <xdr:row>36</xdr:row>
      <xdr:rowOff>139352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201993"/>
          <a:ext cx="889000" cy="110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58493</xdr:rowOff>
    </xdr:from>
    <xdr:to>
      <xdr:col>41</xdr:col>
      <xdr:colOff>50800</xdr:colOff>
      <xdr:row>37</xdr:row>
      <xdr:rowOff>19228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201993"/>
          <a:ext cx="889000" cy="116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68753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1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27461</xdr:rowOff>
    </xdr:from>
    <xdr:to>
      <xdr:col>55</xdr:col>
      <xdr:colOff>50800</xdr:colOff>
      <xdr:row>36</xdr:row>
      <xdr:rowOff>129061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9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5888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7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68174</xdr:rowOff>
    </xdr:from>
    <xdr:to>
      <xdr:col>50</xdr:col>
      <xdr:colOff>165100</xdr:colOff>
      <xdr:row>36</xdr:row>
      <xdr:rowOff>169774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4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160901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3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88552</xdr:rowOff>
    </xdr:from>
    <xdr:to>
      <xdr:col>46</xdr:col>
      <xdr:colOff>38100</xdr:colOff>
      <xdr:row>37</xdr:row>
      <xdr:rowOff>18702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9829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35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7693</xdr:rowOff>
    </xdr:from>
    <xdr:to>
      <xdr:col>41</xdr:col>
      <xdr:colOff>101600</xdr:colOff>
      <xdr:row>30</xdr:row>
      <xdr:rowOff>109293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100420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24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139878</xdr:rowOff>
    </xdr:from>
    <xdr:to>
      <xdr:col>36</xdr:col>
      <xdr:colOff>165100</xdr:colOff>
      <xdr:row>37</xdr:row>
      <xdr:rowOff>70028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1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86555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0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158222</xdr:rowOff>
    </xdr:from>
    <xdr:to>
      <xdr:col>54</xdr:col>
      <xdr:colOff>189865</xdr:colOff>
      <xdr:row>57</xdr:row>
      <xdr:rowOff>88711</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30722"/>
          <a:ext cx="1270" cy="113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92538</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86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88711</xdr:rowOff>
    </xdr:from>
    <xdr:to>
      <xdr:col>55</xdr:col>
      <xdr:colOff>88900</xdr:colOff>
      <xdr:row>57</xdr:row>
      <xdr:rowOff>88711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86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104899</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158222</xdr:rowOff>
    </xdr:from>
    <xdr:to>
      <xdr:col>55</xdr:col>
      <xdr:colOff>88900</xdr:colOff>
      <xdr:row>50</xdr:row>
      <xdr:rowOff>158222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3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37202</xdr:rowOff>
    </xdr:from>
    <xdr:to>
      <xdr:col>55</xdr:col>
      <xdr:colOff>0</xdr:colOff>
      <xdr:row>56</xdr:row>
      <xdr:rowOff>65016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638402"/>
          <a:ext cx="8382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94524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352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71647</xdr:rowOff>
    </xdr:from>
    <xdr:to>
      <xdr:col>55</xdr:col>
      <xdr:colOff>50800</xdr:colOff>
      <xdr:row>56</xdr:row>
      <xdr:rowOff>1797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5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65016</xdr:rowOff>
    </xdr:from>
    <xdr:to>
      <xdr:col>50</xdr:col>
      <xdr:colOff>114300</xdr:colOff>
      <xdr:row>56</xdr:row>
      <xdr:rowOff>149518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666216"/>
          <a:ext cx="889000" cy="8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97987</xdr:rowOff>
    </xdr:from>
    <xdr:to>
      <xdr:col>50</xdr:col>
      <xdr:colOff>165100</xdr:colOff>
      <xdr:row>56</xdr:row>
      <xdr:rowOff>28137</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527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44664</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30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95883</xdr:rowOff>
    </xdr:from>
    <xdr:to>
      <xdr:col>45</xdr:col>
      <xdr:colOff>177800</xdr:colOff>
      <xdr:row>56</xdr:row>
      <xdr:rowOff>149518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697083"/>
          <a:ext cx="889000" cy="5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91163</xdr:rowOff>
    </xdr:from>
    <xdr:to>
      <xdr:col>46</xdr:col>
      <xdr:colOff>38100</xdr:colOff>
      <xdr:row>56</xdr:row>
      <xdr:rowOff>21313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52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37840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29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95883</xdr:rowOff>
    </xdr:from>
    <xdr:to>
      <xdr:col>41</xdr:col>
      <xdr:colOff>50800</xdr:colOff>
      <xdr:row>57</xdr:row>
      <xdr:rowOff>133785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697083"/>
          <a:ext cx="889000" cy="20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52627</xdr:rowOff>
    </xdr:from>
    <xdr:to>
      <xdr:col>41</xdr:col>
      <xdr:colOff>101600</xdr:colOff>
      <xdr:row>55</xdr:row>
      <xdr:rowOff>154227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4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170754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2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62719</xdr:rowOff>
    </xdr:from>
    <xdr:to>
      <xdr:col>36</xdr:col>
      <xdr:colOff>165100</xdr:colOff>
      <xdr:row>55</xdr:row>
      <xdr:rowOff>164319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49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9396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26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157852</xdr:rowOff>
    </xdr:from>
    <xdr:to>
      <xdr:col>55</xdr:col>
      <xdr:colOff>50800</xdr:colOff>
      <xdr:row>56</xdr:row>
      <xdr:rowOff>88002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58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136279</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56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14216</xdr:rowOff>
    </xdr:from>
    <xdr:to>
      <xdr:col>50</xdr:col>
      <xdr:colOff>165100</xdr:colOff>
      <xdr:row>56</xdr:row>
      <xdr:rowOff>115816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61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106943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7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98718</xdr:rowOff>
    </xdr:from>
    <xdr:to>
      <xdr:col>46</xdr:col>
      <xdr:colOff>38100</xdr:colOff>
      <xdr:row>57</xdr:row>
      <xdr:rowOff>28868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69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19995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7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45083</xdr:rowOff>
    </xdr:from>
    <xdr:to>
      <xdr:col>41</xdr:col>
      <xdr:colOff>101600</xdr:colOff>
      <xdr:row>56</xdr:row>
      <xdr:rowOff>146683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64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137810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7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82985</xdr:rowOff>
    </xdr:from>
    <xdr:to>
      <xdr:col>36</xdr:col>
      <xdr:colOff>165100</xdr:colOff>
      <xdr:row>58</xdr:row>
      <xdr:rowOff>13135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5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4262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94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143075</xdr:rowOff>
    </xdr:from>
    <xdr:to>
      <xdr:col>55</xdr:col>
      <xdr:colOff>0</xdr:colOff>
      <xdr:row>79</xdr:row>
      <xdr:rowOff>52375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44725"/>
          <a:ext cx="838200" cy="25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15766</xdr:rowOff>
    </xdr:from>
    <xdr:to>
      <xdr:col>50</xdr:col>
      <xdr:colOff>114300</xdr:colOff>
      <xdr:row>79</xdr:row>
      <xdr:rowOff>52375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60316"/>
          <a:ext cx="889000" cy="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18140</xdr:rowOff>
    </xdr:from>
    <xdr:to>
      <xdr:col>45</xdr:col>
      <xdr:colOff>177800</xdr:colOff>
      <xdr:row>79</xdr:row>
      <xdr:rowOff>15766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91240"/>
          <a:ext cx="889000" cy="16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18140</xdr:rowOff>
    </xdr:from>
    <xdr:to>
      <xdr:col>41</xdr:col>
      <xdr:colOff>50800</xdr:colOff>
      <xdr:row>79</xdr:row>
      <xdr:rowOff>62509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391240"/>
          <a:ext cx="889000" cy="2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92275</xdr:rowOff>
    </xdr:from>
    <xdr:to>
      <xdr:col>55</xdr:col>
      <xdr:colOff>50800</xdr:colOff>
      <xdr:row>78</xdr:row>
      <xdr:rowOff>22425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9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115152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4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1575</xdr:rowOff>
    </xdr:from>
    <xdr:to>
      <xdr:col>50</xdr:col>
      <xdr:colOff>165100</xdr:colOff>
      <xdr:row>79</xdr:row>
      <xdr:rowOff>103175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94302</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3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136416</xdr:rowOff>
    </xdr:from>
    <xdr:to>
      <xdr:col>46</xdr:col>
      <xdr:colOff>38100</xdr:colOff>
      <xdr:row>79</xdr:row>
      <xdr:rowOff>66566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0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57693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0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138790</xdr:rowOff>
    </xdr:from>
    <xdr:to>
      <xdr:col>41</xdr:col>
      <xdr:colOff>101600</xdr:colOff>
      <xdr:row>78</xdr:row>
      <xdr:rowOff>68940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4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85467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1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11709</xdr:rowOff>
    </xdr:from>
    <xdr:to>
      <xdr:col>36</xdr:col>
      <xdr:colOff>165100</xdr:colOff>
      <xdr:row>79</xdr:row>
      <xdr:rowOff>113309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5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104436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4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60540</xdr:rowOff>
    </xdr:from>
    <xdr:to>
      <xdr:col>55</xdr:col>
      <xdr:colOff>0</xdr:colOff>
      <xdr:row>97</xdr:row>
      <xdr:rowOff>143675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91190"/>
          <a:ext cx="838200" cy="8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60134</xdr:rowOff>
    </xdr:from>
    <xdr:to>
      <xdr:col>50</xdr:col>
      <xdr:colOff>114300</xdr:colOff>
      <xdr:row>97</xdr:row>
      <xdr:rowOff>60540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90784"/>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60134</xdr:rowOff>
    </xdr:from>
    <xdr:to>
      <xdr:col>45</xdr:col>
      <xdr:colOff>177800</xdr:colOff>
      <xdr:row>98</xdr:row>
      <xdr:rowOff>67780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90784"/>
          <a:ext cx="889000" cy="1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67780</xdr:rowOff>
    </xdr:from>
    <xdr:to>
      <xdr:col>41</xdr:col>
      <xdr:colOff>50800</xdr:colOff>
      <xdr:row>99</xdr:row>
      <xdr:rowOff>16650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69880"/>
          <a:ext cx="889000" cy="1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92875</xdr:rowOff>
    </xdr:from>
    <xdr:to>
      <xdr:col>55</xdr:col>
      <xdr:colOff>50800</xdr:colOff>
      <xdr:row>98</xdr:row>
      <xdr:rowOff>23025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7802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9740</xdr:rowOff>
    </xdr:from>
    <xdr:to>
      <xdr:col>50</xdr:col>
      <xdr:colOff>165100</xdr:colOff>
      <xdr:row>97</xdr:row>
      <xdr:rowOff>111340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4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102467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3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9334</xdr:rowOff>
    </xdr:from>
    <xdr:to>
      <xdr:col>46</xdr:col>
      <xdr:colOff>38100</xdr:colOff>
      <xdr:row>97</xdr:row>
      <xdr:rowOff>110934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3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102061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3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16980</xdr:rowOff>
    </xdr:from>
    <xdr:to>
      <xdr:col>41</xdr:col>
      <xdr:colOff>101600</xdr:colOff>
      <xdr:row>98</xdr:row>
      <xdr:rowOff>118580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109707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1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137300</xdr:rowOff>
    </xdr:from>
    <xdr:to>
      <xdr:col>36</xdr:col>
      <xdr:colOff>165100</xdr:colOff>
      <xdr:row>99</xdr:row>
      <xdr:rowOff>67450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58577</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703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128270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4719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128270</xdr:rowOff>
    </xdr:from>
    <xdr:to>
      <xdr:col>71</xdr:col>
      <xdr:colOff>177800</xdr:colOff>
      <xdr:row>38</xdr:row>
      <xdr:rowOff>52794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471920"/>
          <a:ext cx="889000" cy="9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12196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77470</xdr:rowOff>
    </xdr:from>
    <xdr:to>
      <xdr:col>72</xdr:col>
      <xdr:colOff>38100</xdr:colOff>
      <xdr:row>38</xdr:row>
      <xdr:rowOff>7620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24147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19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1994</xdr:rowOff>
    </xdr:from>
    <xdr:to>
      <xdr:col>67</xdr:col>
      <xdr:colOff>101600</xdr:colOff>
      <xdr:row>38</xdr:row>
      <xdr:rowOff>103594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1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94721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0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154686</xdr:rowOff>
    </xdr:from>
    <xdr:to>
      <xdr:col>85</xdr:col>
      <xdr:colOff>127000</xdr:colOff>
      <xdr:row>74</xdr:row>
      <xdr:rowOff>22492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670536"/>
          <a:ext cx="838200" cy="3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22492</xdr:rowOff>
    </xdr:from>
    <xdr:to>
      <xdr:col>81</xdr:col>
      <xdr:colOff>50800</xdr:colOff>
      <xdr:row>74</xdr:row>
      <xdr:rowOff>32309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709792"/>
          <a:ext cx="8890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32309</xdr:rowOff>
    </xdr:from>
    <xdr:to>
      <xdr:col>76</xdr:col>
      <xdr:colOff>114300</xdr:colOff>
      <xdr:row>74</xdr:row>
      <xdr:rowOff>33528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719609"/>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33528</xdr:rowOff>
    </xdr:from>
    <xdr:to>
      <xdr:col>71</xdr:col>
      <xdr:colOff>177800</xdr:colOff>
      <xdr:row>74</xdr:row>
      <xdr:rowOff>35166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720828"/>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103886</xdr:rowOff>
    </xdr:from>
    <xdr:to>
      <xdr:col>85</xdr:col>
      <xdr:colOff>177800</xdr:colOff>
      <xdr:row>74</xdr:row>
      <xdr:rowOff>34036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61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126763</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47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143142</xdr:rowOff>
    </xdr:from>
    <xdr:to>
      <xdr:col>81</xdr:col>
      <xdr:colOff>101600</xdr:colOff>
      <xdr:row>74</xdr:row>
      <xdr:rowOff>73292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6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89819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43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152959</xdr:rowOff>
    </xdr:from>
    <xdr:to>
      <xdr:col>76</xdr:col>
      <xdr:colOff>165100</xdr:colOff>
      <xdr:row>74</xdr:row>
      <xdr:rowOff>83109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66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99636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44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154178</xdr:rowOff>
    </xdr:from>
    <xdr:to>
      <xdr:col>72</xdr:col>
      <xdr:colOff>38100</xdr:colOff>
      <xdr:row>74</xdr:row>
      <xdr:rowOff>84328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67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100855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4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155816</xdr:rowOff>
    </xdr:from>
    <xdr:to>
      <xdr:col>67</xdr:col>
      <xdr:colOff>101600</xdr:colOff>
      <xdr:row>74</xdr:row>
      <xdr:rowOff>85966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6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102493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44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80643</xdr:rowOff>
    </xdr:from>
    <xdr:to>
      <xdr:col>85</xdr:col>
      <xdr:colOff>127000</xdr:colOff>
      <xdr:row>97</xdr:row>
      <xdr:rowOff>130167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711293"/>
          <a:ext cx="838200" cy="4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159218</xdr:rowOff>
    </xdr:from>
    <xdr:to>
      <xdr:col>81</xdr:col>
      <xdr:colOff>50800</xdr:colOff>
      <xdr:row>97</xdr:row>
      <xdr:rowOff>130167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618418"/>
          <a:ext cx="889000" cy="14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159218</xdr:rowOff>
    </xdr:from>
    <xdr:to>
      <xdr:col>76</xdr:col>
      <xdr:colOff>114300</xdr:colOff>
      <xdr:row>97</xdr:row>
      <xdr:rowOff>34255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618418"/>
          <a:ext cx="889000" cy="4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34255</xdr:rowOff>
    </xdr:from>
    <xdr:to>
      <xdr:col>71</xdr:col>
      <xdr:colOff>177800</xdr:colOff>
      <xdr:row>97</xdr:row>
      <xdr:rowOff>166720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664905"/>
          <a:ext cx="889000" cy="13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84362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111437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29843</xdr:rowOff>
    </xdr:from>
    <xdr:to>
      <xdr:col>85</xdr:col>
      <xdr:colOff>177800</xdr:colOff>
      <xdr:row>97</xdr:row>
      <xdr:rowOff>131443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66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52720</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1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79367</xdr:rowOff>
    </xdr:from>
    <xdr:to>
      <xdr:col>81</xdr:col>
      <xdr:colOff>101600</xdr:colOff>
      <xdr:row>98</xdr:row>
      <xdr:rowOff>9517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1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26044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48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108418</xdr:rowOff>
    </xdr:from>
    <xdr:to>
      <xdr:col>76</xdr:col>
      <xdr:colOff>165100</xdr:colOff>
      <xdr:row>97</xdr:row>
      <xdr:rowOff>38568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56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55095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34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154905</xdr:rowOff>
    </xdr:from>
    <xdr:to>
      <xdr:col>72</xdr:col>
      <xdr:colOff>38100</xdr:colOff>
      <xdr:row>97</xdr:row>
      <xdr:rowOff>85055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1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101582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38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115920</xdr:rowOff>
    </xdr:from>
    <xdr:to>
      <xdr:col>67</xdr:col>
      <xdr:colOff>101600</xdr:colOff>
      <xdr:row>98</xdr:row>
      <xdr:rowOff>46070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62597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153155</xdr:rowOff>
    </xdr:from>
    <xdr:to>
      <xdr:col>116</xdr:col>
      <xdr:colOff>63500</xdr:colOff>
      <xdr:row>38</xdr:row>
      <xdr:rowOff>65764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496805"/>
          <a:ext cx="838200" cy="8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27849</xdr:rowOff>
    </xdr:from>
    <xdr:to>
      <xdr:col>111</xdr:col>
      <xdr:colOff>177800</xdr:colOff>
      <xdr:row>38</xdr:row>
      <xdr:rowOff>65764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542949"/>
          <a:ext cx="889000" cy="3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27849</xdr:rowOff>
    </xdr:from>
    <xdr:to>
      <xdr:col>107</xdr:col>
      <xdr:colOff>50800</xdr:colOff>
      <xdr:row>38</xdr:row>
      <xdr:rowOff>29613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542949"/>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29613</xdr:rowOff>
    </xdr:from>
    <xdr:to>
      <xdr:col>102</xdr:col>
      <xdr:colOff>114300</xdr:colOff>
      <xdr:row>38</xdr:row>
      <xdr:rowOff>73047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54471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169674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102355</xdr:rowOff>
    </xdr:from>
    <xdr:to>
      <xdr:col>116</xdr:col>
      <xdr:colOff>114300</xdr:colOff>
      <xdr:row>38</xdr:row>
      <xdr:rowOff>32505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4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125232</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29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14964</xdr:rowOff>
    </xdr:from>
    <xdr:to>
      <xdr:col>112</xdr:col>
      <xdr:colOff>38100</xdr:colOff>
      <xdr:row>38</xdr:row>
      <xdr:rowOff>116564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53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133091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30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148499</xdr:rowOff>
    </xdr:from>
    <xdr:to>
      <xdr:col>107</xdr:col>
      <xdr:colOff>101600</xdr:colOff>
      <xdr:row>38</xdr:row>
      <xdr:rowOff>78649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49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95176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26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150263</xdr:rowOff>
    </xdr:from>
    <xdr:to>
      <xdr:col>102</xdr:col>
      <xdr:colOff>165100</xdr:colOff>
      <xdr:row>38</xdr:row>
      <xdr:rowOff>80413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49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96940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26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22247</xdr:rowOff>
    </xdr:from>
    <xdr:to>
      <xdr:col>98</xdr:col>
      <xdr:colOff>38100</xdr:colOff>
      <xdr:row>38</xdr:row>
      <xdr:rowOff>123847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3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140374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1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44183</xdr:rowOff>
    </xdr:from>
    <xdr:to>
      <xdr:col>116</xdr:col>
      <xdr:colOff>63500</xdr:colOff>
      <xdr:row>58</xdr:row>
      <xdr:rowOff>63462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9816833"/>
          <a:ext cx="838200" cy="19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44183</xdr:rowOff>
    </xdr:from>
    <xdr:to>
      <xdr:col>111</xdr:col>
      <xdr:colOff>177800</xdr:colOff>
      <xdr:row>58</xdr:row>
      <xdr:rowOff>163703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9816833"/>
          <a:ext cx="889000" cy="29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163703</xdr:rowOff>
    </xdr:from>
    <xdr:to>
      <xdr:col>107</xdr:col>
      <xdr:colOff>50800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107803"/>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7226</xdr:rowOff>
    </xdr:from>
    <xdr:to>
      <xdr:col>102</xdr:col>
      <xdr:colOff>114300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22776"/>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12662</xdr:rowOff>
    </xdr:from>
    <xdr:to>
      <xdr:col>116</xdr:col>
      <xdr:colOff>114300</xdr:colOff>
      <xdr:row>58</xdr:row>
      <xdr:rowOff>114262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5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162539</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3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164833</xdr:rowOff>
    </xdr:from>
    <xdr:to>
      <xdr:col>112</xdr:col>
      <xdr:colOff>38100</xdr:colOff>
      <xdr:row>57</xdr:row>
      <xdr:rowOff>94983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76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111510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54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112903</xdr:rowOff>
    </xdr:from>
    <xdr:to>
      <xdr:col>107</xdr:col>
      <xdr:colOff>101600</xdr:colOff>
      <xdr:row>59</xdr:row>
      <xdr:rowOff>43053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34180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14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127876</xdr:rowOff>
    </xdr:from>
    <xdr:to>
      <xdr:col>98</xdr:col>
      <xdr:colOff>38100</xdr:colOff>
      <xdr:row>59</xdr:row>
      <xdr:rowOff>58026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7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49153</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1016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114916</xdr:rowOff>
    </xdr:from>
    <xdr:to>
      <xdr:col>116</xdr:col>
      <xdr:colOff>63500</xdr:colOff>
      <xdr:row>74</xdr:row>
      <xdr:rowOff>36982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630766"/>
          <a:ext cx="838200" cy="9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36982</xdr:rowOff>
    </xdr:from>
    <xdr:to>
      <xdr:col>111</xdr:col>
      <xdr:colOff>177800</xdr:colOff>
      <xdr:row>74</xdr:row>
      <xdr:rowOff>79064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724282"/>
          <a:ext cx="889000" cy="4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79064</xdr:rowOff>
    </xdr:from>
    <xdr:to>
      <xdr:col>107</xdr:col>
      <xdr:colOff>50800</xdr:colOff>
      <xdr:row>74</xdr:row>
      <xdr:rowOff>101200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766364"/>
          <a:ext cx="889000" cy="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101200</xdr:rowOff>
    </xdr:from>
    <xdr:to>
      <xdr:col>102</xdr:col>
      <xdr:colOff>114300</xdr:colOff>
      <xdr:row>74</xdr:row>
      <xdr:rowOff>131508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788500"/>
          <a:ext cx="889000" cy="3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64116</xdr:rowOff>
    </xdr:from>
    <xdr:to>
      <xdr:col>116</xdr:col>
      <xdr:colOff>114300</xdr:colOff>
      <xdr:row>73</xdr:row>
      <xdr:rowOff>165716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57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86993</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43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157632</xdr:rowOff>
    </xdr:from>
    <xdr:to>
      <xdr:col>112</xdr:col>
      <xdr:colOff>38100</xdr:colOff>
      <xdr:row>74</xdr:row>
      <xdr:rowOff>87782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67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104309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44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28264</xdr:rowOff>
    </xdr:from>
    <xdr:to>
      <xdr:col>107</xdr:col>
      <xdr:colOff>101600</xdr:colOff>
      <xdr:row>74</xdr:row>
      <xdr:rowOff>129864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71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146391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49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50400</xdr:rowOff>
    </xdr:from>
    <xdr:to>
      <xdr:col>102</xdr:col>
      <xdr:colOff>165100</xdr:colOff>
      <xdr:row>74</xdr:row>
      <xdr:rowOff>152000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7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168527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51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80708</xdr:rowOff>
    </xdr:from>
    <xdr:to>
      <xdr:col>98</xdr:col>
      <xdr:colOff>38100</xdr:colOff>
      <xdr:row>75</xdr:row>
      <xdr:rowOff>10858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7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27385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5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050" b="0" i="0" baseline="0">
              <a:solidFill>
                <a:schemeClr val="tx1"/>
              </a:solidFill>
              <a:effectLst/>
              <a:latin typeface="+mn-lt"/>
              <a:ea typeface="+mn-ea"/>
              <a:cs typeface="+mn-cs"/>
            </a:rPr>
            <a:t>　</a:t>
          </a:r>
          <a:r>
            <a:rPr lang="ja-JP" altLang="ja-JP" sz="1000" b="0" i="0" baseline="0">
              <a:solidFill>
                <a:schemeClr val="tx1"/>
              </a:solidFill>
              <a:effectLst/>
              <a:latin typeface="+mn-lt"/>
              <a:ea typeface="+mn-ea"/>
              <a:cs typeface="+mn-cs"/>
            </a:rPr>
            <a:t>歳出決算総額は、住民一人当たり６</a:t>
          </a:r>
          <a:r>
            <a:rPr lang="ja-JP" altLang="en-US" sz="1000" b="0" i="0" baseline="0">
              <a:solidFill>
                <a:schemeClr val="tx1"/>
              </a:solidFill>
              <a:effectLst/>
              <a:latin typeface="+mn-lt"/>
              <a:ea typeface="+mn-ea"/>
              <a:cs typeface="+mn-cs"/>
            </a:rPr>
            <a:t>３７</a:t>
          </a:r>
          <a:r>
            <a:rPr lang="ja-JP" altLang="ja-JP" sz="1000" b="0" i="0" baseline="0">
              <a:solidFill>
                <a:schemeClr val="tx1"/>
              </a:solidFill>
              <a:effectLst/>
              <a:latin typeface="+mn-lt"/>
              <a:ea typeface="+mn-ea"/>
              <a:cs typeface="+mn-cs"/>
            </a:rPr>
            <a:t>，</a:t>
          </a:r>
          <a:r>
            <a:rPr lang="ja-JP" altLang="en-US" sz="1000" b="0" i="0" baseline="0">
              <a:solidFill>
                <a:schemeClr val="tx1"/>
              </a:solidFill>
              <a:effectLst/>
              <a:latin typeface="+mn-lt"/>
              <a:ea typeface="+mn-ea"/>
              <a:cs typeface="+mn-cs"/>
            </a:rPr>
            <a:t>５０６</a:t>
          </a:r>
          <a:r>
            <a:rPr lang="ja-JP" altLang="ja-JP" sz="1000" b="0" i="0" baseline="0">
              <a:solidFill>
                <a:schemeClr val="tx1"/>
              </a:solidFill>
              <a:effectLst/>
              <a:latin typeface="+mn-lt"/>
              <a:ea typeface="+mn-ea"/>
              <a:cs typeface="+mn-cs"/>
            </a:rPr>
            <a:t>円となっている。</a:t>
          </a:r>
          <a:endParaRPr lang="ja-JP" altLang="ja-JP" sz="1000">
            <a:solidFill>
              <a:schemeClr val="tx1"/>
            </a:solidFill>
            <a:effectLst/>
          </a:endParaRPr>
        </a:p>
        <a:p>
          <a:pPr rtl="0"/>
          <a:r>
            <a:rPr lang="ja-JP" altLang="ja-JP" sz="1000" b="0" i="0" baseline="0">
              <a:solidFill>
                <a:schemeClr val="tx1"/>
              </a:solidFill>
              <a:effectLst/>
              <a:latin typeface="+mn-lt"/>
              <a:ea typeface="+mn-ea"/>
              <a:cs typeface="+mn-cs"/>
            </a:rPr>
            <a:t>　人件費は、住民一人当たり</a:t>
          </a:r>
          <a:r>
            <a:rPr lang="ja-JP" altLang="en-US" sz="1000" b="0" i="0" baseline="0">
              <a:solidFill>
                <a:schemeClr val="tx1"/>
              </a:solidFill>
              <a:effectLst/>
              <a:latin typeface="+mn-lt"/>
              <a:ea typeface="+mn-ea"/>
              <a:cs typeface="+mn-cs"/>
            </a:rPr>
            <a:t>１０９，９１２</a:t>
          </a:r>
          <a:r>
            <a:rPr lang="ja-JP" altLang="ja-JP" sz="1000" b="0" i="0" baseline="0">
              <a:solidFill>
                <a:schemeClr val="tx1"/>
              </a:solidFill>
              <a:effectLst/>
              <a:latin typeface="+mn-lt"/>
              <a:ea typeface="+mn-ea"/>
              <a:cs typeface="+mn-cs"/>
            </a:rPr>
            <a:t>円となっている。</a:t>
          </a:r>
          <a:r>
            <a:rPr lang="ja-JP" altLang="en-US" sz="1000" b="0" i="0" baseline="0">
              <a:solidFill>
                <a:schemeClr val="tx1"/>
              </a:solidFill>
              <a:effectLst/>
              <a:latin typeface="+mn-lt"/>
              <a:ea typeface="+mn-ea"/>
              <a:cs typeface="+mn-cs"/>
            </a:rPr>
            <a:t>過去５年間を通して増加傾向であったが、</a:t>
          </a:r>
          <a:r>
            <a:rPr lang="ja-JP" altLang="ja-JP" sz="1000" b="0" i="0" baseline="0">
              <a:solidFill>
                <a:schemeClr val="tx1"/>
              </a:solidFill>
              <a:effectLst/>
              <a:latin typeface="+mn-lt"/>
              <a:ea typeface="+mn-ea"/>
              <a:cs typeface="+mn-cs"/>
            </a:rPr>
            <a:t>退職手当の減</a:t>
          </a:r>
          <a:r>
            <a:rPr lang="ja-JP" altLang="en-US" sz="1000" b="0" i="0" baseline="0">
              <a:solidFill>
                <a:schemeClr val="tx1"/>
              </a:solidFill>
              <a:effectLst/>
              <a:latin typeface="+mn-lt"/>
              <a:ea typeface="+mn-ea"/>
              <a:cs typeface="+mn-cs"/>
            </a:rPr>
            <a:t>により昨年度と比較して住民一人当たり５８０円減少している。</a:t>
          </a:r>
          <a:r>
            <a:rPr lang="ja-JP" altLang="ja-JP" sz="1000" b="0" i="0" baseline="0">
              <a:solidFill>
                <a:schemeClr val="tx1"/>
              </a:solidFill>
              <a:effectLst/>
              <a:latin typeface="+mn-lt"/>
              <a:ea typeface="+mn-ea"/>
              <a:cs typeface="+mn-cs"/>
            </a:rPr>
            <a:t>類似団体平</a:t>
          </a:r>
          <a:r>
            <a:rPr lang="ja-JP" altLang="en-US" sz="1000" b="0" i="0" baseline="0">
              <a:solidFill>
                <a:schemeClr val="tx1"/>
              </a:solidFill>
              <a:effectLst/>
              <a:latin typeface="+mn-lt"/>
              <a:ea typeface="+mn-ea"/>
              <a:cs typeface="+mn-cs"/>
            </a:rPr>
            <a:t>内</a:t>
          </a:r>
          <a:r>
            <a:rPr lang="ja-JP" altLang="ja-JP" sz="1000" b="0" i="0" baseline="0">
              <a:solidFill>
                <a:schemeClr val="tx1"/>
              </a:solidFill>
              <a:effectLst/>
              <a:latin typeface="+mn-lt"/>
              <a:ea typeface="+mn-ea"/>
              <a:cs typeface="+mn-cs"/>
            </a:rPr>
            <a:t>均と比べて高い水準にあるのは、</a:t>
          </a:r>
          <a:r>
            <a:rPr lang="ja-JP" altLang="en-US" sz="1000" b="0" i="0" baseline="0">
              <a:solidFill>
                <a:schemeClr val="tx1"/>
              </a:solidFill>
              <a:effectLst/>
              <a:latin typeface="+mn-lt"/>
              <a:ea typeface="+mn-ea"/>
              <a:cs typeface="+mn-cs"/>
            </a:rPr>
            <a:t>大月</a:t>
          </a:r>
          <a:r>
            <a:rPr lang="ja-JP" altLang="ja-JP" sz="1000" b="0" i="0" baseline="0">
              <a:solidFill>
                <a:schemeClr val="tx1"/>
              </a:solidFill>
              <a:effectLst/>
              <a:latin typeface="+mn-lt"/>
              <a:ea typeface="+mn-ea"/>
              <a:cs typeface="+mn-cs"/>
            </a:rPr>
            <a:t>大学及び消防本部の人件費が主な要因となっている。</a:t>
          </a:r>
          <a:endParaRPr lang="en-US" altLang="ja-JP" sz="1000" b="0" i="0" baseline="0">
            <a:solidFill>
              <a:schemeClr val="tx1"/>
            </a:solidFill>
            <a:effectLst/>
            <a:latin typeface="+mn-lt"/>
            <a:ea typeface="+mn-ea"/>
            <a:cs typeface="+mn-cs"/>
          </a:endParaRPr>
        </a:p>
        <a:p>
          <a:pPr rtl="0"/>
          <a:r>
            <a:rPr lang="ja-JP" altLang="ja-JP" sz="1000" b="0" i="0" baseline="0">
              <a:solidFill>
                <a:schemeClr val="tx1"/>
              </a:solidFill>
              <a:effectLst/>
              <a:latin typeface="+mn-lt"/>
              <a:ea typeface="+mn-ea"/>
              <a:cs typeface="+mn-cs"/>
            </a:rPr>
            <a:t>　</a:t>
          </a:r>
          <a:r>
            <a:rPr lang="ja-JP" altLang="en-US" sz="1000" b="0" i="0" baseline="0">
              <a:solidFill>
                <a:schemeClr val="tx1"/>
              </a:solidFill>
              <a:effectLst/>
              <a:latin typeface="+mn-lt"/>
              <a:ea typeface="+mn-ea"/>
              <a:cs typeface="+mn-cs"/>
            </a:rPr>
            <a:t>普通建設事業費（うち新規整備）については前年度と比較して住民一人当たり２３，１６８円増加している。これは市営住宅駒橋団地再整備事業実施が大きな要因となっている。今後も大月駅・猿橋駅周辺基盤整備事業や新庁舎建設事業が控えており、数値が高くなることが見込まれる。</a:t>
          </a:r>
          <a:endParaRPr lang="en-US" altLang="ja-JP" sz="1000" b="0" i="0" baseline="0">
            <a:solidFill>
              <a:schemeClr val="tx1"/>
            </a:solidFill>
            <a:effectLst/>
            <a:latin typeface="+mn-lt"/>
            <a:ea typeface="+mn-ea"/>
            <a:cs typeface="+mn-cs"/>
          </a:endParaRPr>
        </a:p>
        <a:p>
          <a:pPr rtl="0"/>
          <a:r>
            <a:rPr lang="ja-JP" altLang="en-US" sz="1000" b="0" i="0" baseline="0">
              <a:solidFill>
                <a:schemeClr val="tx1"/>
              </a:solidFill>
              <a:effectLst/>
              <a:latin typeface="+mn-lt"/>
              <a:ea typeface="+mn-ea"/>
              <a:cs typeface="+mn-cs"/>
            </a:rPr>
            <a:t>　</a:t>
          </a:r>
          <a:r>
            <a:rPr lang="ja-JP" altLang="ja-JP" sz="1000" b="0" i="0" baseline="0">
              <a:solidFill>
                <a:schemeClr val="tx1"/>
              </a:solidFill>
              <a:effectLst/>
              <a:latin typeface="+mn-lt"/>
              <a:ea typeface="+mn-ea"/>
              <a:cs typeface="+mn-cs"/>
            </a:rPr>
            <a:t>積立金については、住民一人当たり</a:t>
          </a:r>
          <a:r>
            <a:rPr lang="ja-JP" altLang="en-US" sz="1000" b="0" i="0" baseline="0">
              <a:solidFill>
                <a:schemeClr val="tx1"/>
              </a:solidFill>
              <a:effectLst/>
              <a:latin typeface="+mn-lt"/>
              <a:ea typeface="+mn-ea"/>
              <a:cs typeface="+mn-cs"/>
            </a:rPr>
            <a:t>５０，４１７</a:t>
          </a:r>
          <a:r>
            <a:rPr lang="ja-JP" altLang="ja-JP" sz="1000" b="0" i="0" baseline="0">
              <a:solidFill>
                <a:schemeClr val="tx1"/>
              </a:solidFill>
              <a:effectLst/>
              <a:latin typeface="+mn-lt"/>
              <a:ea typeface="+mn-ea"/>
              <a:cs typeface="+mn-cs"/>
            </a:rPr>
            <a:t>円となっている。前年度と比較すると約</a:t>
          </a:r>
          <a:r>
            <a:rPr lang="ja-JP" altLang="en-US" sz="1000" b="0" i="0" baseline="0">
              <a:solidFill>
                <a:schemeClr val="tx1"/>
              </a:solidFill>
              <a:effectLst/>
              <a:latin typeface="+mn-lt"/>
              <a:ea typeface="+mn-ea"/>
              <a:cs typeface="+mn-cs"/>
            </a:rPr>
            <a:t>２７</a:t>
          </a:r>
          <a:r>
            <a:rPr lang="ja-JP" altLang="ja-JP" sz="1000" b="0" i="0" baseline="0">
              <a:solidFill>
                <a:schemeClr val="tx1"/>
              </a:solidFill>
              <a:effectLst/>
              <a:latin typeface="+mn-lt"/>
              <a:ea typeface="+mn-ea"/>
              <a:cs typeface="+mn-cs"/>
            </a:rPr>
            <a:t>％の</a:t>
          </a:r>
          <a:r>
            <a:rPr lang="ja-JP" altLang="en-US" sz="1000" b="0" i="0" baseline="0">
              <a:solidFill>
                <a:schemeClr val="tx1"/>
              </a:solidFill>
              <a:effectLst/>
              <a:latin typeface="+mn-lt"/>
              <a:ea typeface="+mn-ea"/>
              <a:cs typeface="+mn-cs"/>
            </a:rPr>
            <a:t>増加</a:t>
          </a:r>
          <a:r>
            <a:rPr lang="ja-JP" altLang="ja-JP" sz="1000" b="0" i="0" baseline="0">
              <a:solidFill>
                <a:schemeClr val="tx1"/>
              </a:solidFill>
              <a:effectLst/>
              <a:latin typeface="+mn-lt"/>
              <a:ea typeface="+mn-ea"/>
              <a:cs typeface="+mn-cs"/>
            </a:rPr>
            <a:t>になっている。これは、</a:t>
          </a:r>
          <a:r>
            <a:rPr lang="ja-JP" altLang="en-US" sz="1000" b="0" i="0" baseline="0">
              <a:solidFill>
                <a:schemeClr val="tx1"/>
              </a:solidFill>
              <a:effectLst/>
              <a:latin typeface="+mn-lt"/>
              <a:ea typeface="+mn-ea"/>
              <a:cs typeface="+mn-cs"/>
            </a:rPr>
            <a:t>ふるさと納税寄附金、企業版ふるさと納税が昨年度に比べ上昇したこと</a:t>
          </a:r>
          <a:r>
            <a:rPr lang="ja-JP" altLang="ja-JP" sz="1000" b="0" i="0" baseline="0">
              <a:solidFill>
                <a:schemeClr val="tx1"/>
              </a:solidFill>
              <a:effectLst/>
              <a:latin typeface="+mn-lt"/>
              <a:ea typeface="+mn-ea"/>
              <a:cs typeface="+mn-cs"/>
            </a:rPr>
            <a:t>が主な要因になっている。今後も、市税が減少していく見込みのなか、貴重な財源になっているため、返礼品を強化し、大月市の魅力をアピールして、寄附金額を増や</a:t>
          </a:r>
          <a:r>
            <a:rPr lang="ja-JP" altLang="en-US" sz="1000" b="0" i="0" baseline="0">
              <a:solidFill>
                <a:schemeClr val="tx1"/>
              </a:solidFill>
              <a:effectLst/>
              <a:latin typeface="+mn-lt"/>
              <a:ea typeface="+mn-ea"/>
              <a:cs typeface="+mn-cs"/>
            </a:rPr>
            <a:t>せ</a:t>
          </a:r>
          <a:r>
            <a:rPr lang="ja-JP" altLang="ja-JP" sz="1000" b="0" i="0" baseline="0">
              <a:solidFill>
                <a:schemeClr val="tx1"/>
              </a:solidFill>
              <a:effectLst/>
              <a:latin typeface="+mn-lt"/>
              <a:ea typeface="+mn-ea"/>
              <a:cs typeface="+mn-cs"/>
            </a:rPr>
            <a:t>るよう力を入れていきたい。　</a:t>
          </a:r>
          <a:endParaRPr lang="ja-JP" altLang="ja-JP" sz="1000">
            <a:solidFill>
              <a:schemeClr val="tx1"/>
            </a:solidFill>
            <a:effectLst/>
          </a:endParaRPr>
        </a:p>
        <a:p>
          <a:pPr rtl="0"/>
          <a:r>
            <a:rPr lang="ja-JP" altLang="ja-JP" sz="1000" b="0" i="0" baseline="0">
              <a:solidFill>
                <a:schemeClr val="tx1"/>
              </a:solidFill>
              <a:effectLst/>
              <a:latin typeface="+mn-lt"/>
              <a:ea typeface="+mn-ea"/>
              <a:cs typeface="+mn-cs"/>
            </a:rPr>
            <a:t>　類似団体</a:t>
          </a:r>
          <a:r>
            <a:rPr lang="ja-JP" altLang="en-US" sz="1000" b="0" i="0" baseline="0">
              <a:solidFill>
                <a:schemeClr val="tx1"/>
              </a:solidFill>
              <a:effectLst/>
              <a:latin typeface="+mn-lt"/>
              <a:ea typeface="+mn-ea"/>
              <a:cs typeface="+mn-cs"/>
            </a:rPr>
            <a:t>内平均と</a:t>
          </a:r>
          <a:r>
            <a:rPr lang="ja-JP" altLang="ja-JP" sz="1000" b="0" i="0" baseline="0">
              <a:solidFill>
                <a:schemeClr val="tx1"/>
              </a:solidFill>
              <a:effectLst/>
              <a:latin typeface="+mn-lt"/>
              <a:ea typeface="+mn-ea"/>
              <a:cs typeface="+mn-cs"/>
            </a:rPr>
            <a:t>比べて人件費や公債費などの義務的経費が高く、加えて大月市立中央病院や一部事務組合等への補助・繰出しに多額の経費を要しており、厳しい財政状況となっている。</a:t>
          </a:r>
          <a:endParaRPr lang="ja-JP" altLang="ja-JP" sz="10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山梨県大月市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21,742
21,410
280.25
14,626,678
13,860,651
717,627
7,865,187
13,918,203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171323</xdr:rowOff>
    </xdr:from>
    <xdr:to>
      <xdr:col>24</xdr:col>
      <xdr:colOff>63500</xdr:colOff>
      <xdr:row>33</xdr:row>
      <xdr:rowOff>57023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5772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57023</xdr:rowOff>
    </xdr:from>
    <xdr:to>
      <xdr:col>19</xdr:col>
      <xdr:colOff>177800</xdr:colOff>
      <xdr:row>33</xdr:row>
      <xdr:rowOff>101981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14873"/>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77216</xdr:rowOff>
    </xdr:from>
    <xdr:to>
      <xdr:col>15</xdr:col>
      <xdr:colOff>50800</xdr:colOff>
      <xdr:row>33</xdr:row>
      <xdr:rowOff>101981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35066"/>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38735</xdr:rowOff>
    </xdr:from>
    <xdr:to>
      <xdr:col>10</xdr:col>
      <xdr:colOff>114300</xdr:colOff>
      <xdr:row>33</xdr:row>
      <xdr:rowOff>77216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96585"/>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120523</xdr:rowOff>
    </xdr:from>
    <xdr:to>
      <xdr:col>24</xdr:col>
      <xdr:colOff>114300</xdr:colOff>
      <xdr:row>33</xdr:row>
      <xdr:rowOff>50673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0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143400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5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6223</xdr:rowOff>
    </xdr:from>
    <xdr:to>
      <xdr:col>20</xdr:col>
      <xdr:colOff>38100</xdr:colOff>
      <xdr:row>33</xdr:row>
      <xdr:rowOff>107823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6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124350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3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51181</xdr:rowOff>
    </xdr:from>
    <xdr:to>
      <xdr:col>15</xdr:col>
      <xdr:colOff>101600</xdr:colOff>
      <xdr:row>33</xdr:row>
      <xdr:rowOff>152781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0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169308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8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26416</xdr:rowOff>
    </xdr:from>
    <xdr:to>
      <xdr:col>10</xdr:col>
      <xdr:colOff>165100</xdr:colOff>
      <xdr:row>33</xdr:row>
      <xdr:rowOff>128016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8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144543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5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159385</xdr:rowOff>
    </xdr:from>
    <xdr:to>
      <xdr:col>6</xdr:col>
      <xdr:colOff>38100</xdr:colOff>
      <xdr:row>33</xdr:row>
      <xdr:rowOff>89535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106062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104991</xdr:rowOff>
    </xdr:from>
    <xdr:to>
      <xdr:col>24</xdr:col>
      <xdr:colOff>63500</xdr:colOff>
      <xdr:row>56</xdr:row>
      <xdr:rowOff>140683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06191"/>
          <a:ext cx="838200" cy="3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3973</xdr:rowOff>
    </xdr:from>
    <xdr:to>
      <xdr:col>19</xdr:col>
      <xdr:colOff>177800</xdr:colOff>
      <xdr:row>56</xdr:row>
      <xdr:rowOff>140683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05173"/>
          <a:ext cx="889000" cy="13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44576</xdr:rowOff>
    </xdr:from>
    <xdr:to>
      <xdr:col>15</xdr:col>
      <xdr:colOff>50800</xdr:colOff>
      <xdr:row>56</xdr:row>
      <xdr:rowOff>3973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02876"/>
          <a:ext cx="889000" cy="30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44576</xdr:rowOff>
    </xdr:from>
    <xdr:to>
      <xdr:col>10</xdr:col>
      <xdr:colOff>114300</xdr:colOff>
      <xdr:row>57</xdr:row>
      <xdr:rowOff>29556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302876"/>
          <a:ext cx="889000" cy="49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54191</xdr:rowOff>
    </xdr:from>
    <xdr:to>
      <xdr:col>24</xdr:col>
      <xdr:colOff>114300</xdr:colOff>
      <xdr:row>56</xdr:row>
      <xdr:rowOff>155791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5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77068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06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89883</xdr:rowOff>
    </xdr:from>
    <xdr:to>
      <xdr:col>20</xdr:col>
      <xdr:colOff>38100</xdr:colOff>
      <xdr:row>57</xdr:row>
      <xdr:rowOff>20033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6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124623</xdr:rowOff>
    </xdr:from>
    <xdr:to>
      <xdr:col>15</xdr:col>
      <xdr:colOff>101600</xdr:colOff>
      <xdr:row>56</xdr:row>
      <xdr:rowOff>54773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5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71300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2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165226</xdr:rowOff>
    </xdr:from>
    <xdr:to>
      <xdr:col>10</xdr:col>
      <xdr:colOff>165100</xdr:colOff>
      <xdr:row>54</xdr:row>
      <xdr:rowOff>95376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2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111903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0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150206</xdr:rowOff>
    </xdr:from>
    <xdr:to>
      <xdr:col>6</xdr:col>
      <xdr:colOff>38100</xdr:colOff>
      <xdr:row>57</xdr:row>
      <xdr:rowOff>80356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96883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2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169799</xdr:rowOff>
    </xdr:from>
    <xdr:to>
      <xdr:col>24</xdr:col>
      <xdr:colOff>63500</xdr:colOff>
      <xdr:row>76</xdr:row>
      <xdr:rowOff>51036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28549"/>
          <a:ext cx="838200" cy="5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169799</xdr:rowOff>
    </xdr:from>
    <xdr:to>
      <xdr:col>19</xdr:col>
      <xdr:colOff>177800</xdr:colOff>
      <xdr:row>76</xdr:row>
      <xdr:rowOff>125679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28549"/>
          <a:ext cx="889000" cy="1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125679</xdr:rowOff>
    </xdr:from>
    <xdr:to>
      <xdr:col>15</xdr:col>
      <xdr:colOff>50800</xdr:colOff>
      <xdr:row>77</xdr:row>
      <xdr:rowOff>148941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55879"/>
          <a:ext cx="889000" cy="19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148941</xdr:rowOff>
    </xdr:from>
    <xdr:to>
      <xdr:col>10</xdr:col>
      <xdr:colOff>114300</xdr:colOff>
      <xdr:row>79</xdr:row>
      <xdr:rowOff>11292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50591"/>
          <a:ext cx="889000" cy="20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236</xdr:rowOff>
    </xdr:from>
    <xdr:to>
      <xdr:col>24</xdr:col>
      <xdr:colOff>114300</xdr:colOff>
      <xdr:row>76</xdr:row>
      <xdr:rowOff>101836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3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150113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0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118999</xdr:rowOff>
    </xdr:from>
    <xdr:to>
      <xdr:col>20</xdr:col>
      <xdr:colOff>38100</xdr:colOff>
      <xdr:row>76</xdr:row>
      <xdr:rowOff>49149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7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65676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74879</xdr:rowOff>
    </xdr:from>
    <xdr:to>
      <xdr:col>15</xdr:col>
      <xdr:colOff>101600</xdr:colOff>
      <xdr:row>77</xdr:row>
      <xdr:rowOff>5029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0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167606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9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98141</xdr:rowOff>
    </xdr:from>
    <xdr:to>
      <xdr:col>10</xdr:col>
      <xdr:colOff>165100</xdr:colOff>
      <xdr:row>78</xdr:row>
      <xdr:rowOff>28291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19418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9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131942</xdr:rowOff>
    </xdr:from>
    <xdr:to>
      <xdr:col>6</xdr:col>
      <xdr:colOff>38100</xdr:colOff>
      <xdr:row>79</xdr:row>
      <xdr:rowOff>62092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53219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97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104420</xdr:rowOff>
    </xdr:from>
    <xdr:to>
      <xdr:col>24</xdr:col>
      <xdr:colOff>63500</xdr:colOff>
      <xdr:row>91</xdr:row>
      <xdr:rowOff>148368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706370"/>
          <a:ext cx="838200" cy="4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148368</xdr:rowOff>
    </xdr:from>
    <xdr:to>
      <xdr:col>19</xdr:col>
      <xdr:colOff>177800</xdr:colOff>
      <xdr:row>92</xdr:row>
      <xdr:rowOff>42602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750318"/>
          <a:ext cx="889000" cy="6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42602</xdr:rowOff>
    </xdr:from>
    <xdr:to>
      <xdr:col>15</xdr:col>
      <xdr:colOff>50800</xdr:colOff>
      <xdr:row>93</xdr:row>
      <xdr:rowOff>14008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816002"/>
          <a:ext cx="889000" cy="14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14008</xdr:rowOff>
    </xdr:from>
    <xdr:to>
      <xdr:col>10</xdr:col>
      <xdr:colOff>114300</xdr:colOff>
      <xdr:row>93</xdr:row>
      <xdr:rowOff>47650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5958858"/>
          <a:ext cx="889000" cy="3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53620</xdr:rowOff>
    </xdr:from>
    <xdr:to>
      <xdr:col>24</xdr:col>
      <xdr:colOff>114300</xdr:colOff>
      <xdr:row>91</xdr:row>
      <xdr:rowOff>155220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6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76497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50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97568</xdr:rowOff>
    </xdr:from>
    <xdr:to>
      <xdr:col>20</xdr:col>
      <xdr:colOff>38100</xdr:colOff>
      <xdr:row>92</xdr:row>
      <xdr:rowOff>27718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69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44245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47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163252</xdr:rowOff>
    </xdr:from>
    <xdr:to>
      <xdr:col>15</xdr:col>
      <xdr:colOff>101600</xdr:colOff>
      <xdr:row>92</xdr:row>
      <xdr:rowOff>93402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7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109929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54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134658</xdr:rowOff>
    </xdr:from>
    <xdr:to>
      <xdr:col>10</xdr:col>
      <xdr:colOff>165100</xdr:colOff>
      <xdr:row>93</xdr:row>
      <xdr:rowOff>64808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90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81335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68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168300</xdr:rowOff>
    </xdr:from>
    <xdr:to>
      <xdr:col>6</xdr:col>
      <xdr:colOff>38100</xdr:colOff>
      <xdr:row>93</xdr:row>
      <xdr:rowOff>98450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9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114977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71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44668</xdr:rowOff>
    </xdr:from>
    <xdr:to>
      <xdr:col>55</xdr:col>
      <xdr:colOff>0</xdr:colOff>
      <xdr:row>38</xdr:row>
      <xdr:rowOff>46300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5976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46300</xdr:rowOff>
    </xdr:from>
    <xdr:to>
      <xdr:col>50</xdr:col>
      <xdr:colOff>114300</xdr:colOff>
      <xdr:row>38</xdr:row>
      <xdr:rowOff>54139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61400"/>
          <a:ext cx="8890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54139</xdr:rowOff>
    </xdr:from>
    <xdr:to>
      <xdr:col>45</xdr:col>
      <xdr:colOff>177800</xdr:colOff>
      <xdr:row>38</xdr:row>
      <xdr:rowOff>69487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69239"/>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69487</xdr:rowOff>
    </xdr:from>
    <xdr:to>
      <xdr:col>41</xdr:col>
      <xdr:colOff>50800</xdr:colOff>
      <xdr:row>38</xdr:row>
      <xdr:rowOff>93653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84587"/>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165318</xdr:rowOff>
    </xdr:from>
    <xdr:to>
      <xdr:col>55</xdr:col>
      <xdr:colOff>50800</xdr:colOff>
      <xdr:row>38</xdr:row>
      <xdr:rowOff>95468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0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143745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8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166950</xdr:rowOff>
    </xdr:from>
    <xdr:to>
      <xdr:col>50</xdr:col>
      <xdr:colOff>165100</xdr:colOff>
      <xdr:row>38</xdr:row>
      <xdr:rowOff>97100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88227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03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3339</xdr:rowOff>
    </xdr:from>
    <xdr:to>
      <xdr:col>46</xdr:col>
      <xdr:colOff>38100</xdr:colOff>
      <xdr:row>38</xdr:row>
      <xdr:rowOff>104939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1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96066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11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18687</xdr:rowOff>
    </xdr:from>
    <xdr:to>
      <xdr:col>41</xdr:col>
      <xdr:colOff>101600</xdr:colOff>
      <xdr:row>38</xdr:row>
      <xdr:rowOff>120287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3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111414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26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42853</xdr:rowOff>
    </xdr:from>
    <xdr:to>
      <xdr:col>36</xdr:col>
      <xdr:colOff>165100</xdr:colOff>
      <xdr:row>38</xdr:row>
      <xdr:rowOff>144453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5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135580</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50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119126</xdr:rowOff>
    </xdr:from>
    <xdr:to>
      <xdr:col>55</xdr:col>
      <xdr:colOff>0</xdr:colOff>
      <xdr:row>58</xdr:row>
      <xdr:rowOff>8845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91776"/>
          <a:ext cx="838200" cy="6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119126</xdr:rowOff>
    </xdr:from>
    <xdr:to>
      <xdr:col>50</xdr:col>
      <xdr:colOff>114300</xdr:colOff>
      <xdr:row>58</xdr:row>
      <xdr:rowOff>28277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91776"/>
          <a:ext cx="889000" cy="8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28277</xdr:rowOff>
    </xdr:from>
    <xdr:to>
      <xdr:col>45</xdr:col>
      <xdr:colOff>177800</xdr:colOff>
      <xdr:row>58</xdr:row>
      <xdr:rowOff>97180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72377"/>
          <a:ext cx="889000" cy="6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97180</xdr:rowOff>
    </xdr:from>
    <xdr:to>
      <xdr:col>41</xdr:col>
      <xdr:colOff>50800</xdr:colOff>
      <xdr:row>58</xdr:row>
      <xdr:rowOff>113449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41280"/>
          <a:ext cx="889000" cy="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129495</xdr:rowOff>
    </xdr:from>
    <xdr:to>
      <xdr:col>55</xdr:col>
      <xdr:colOff>50800</xdr:colOff>
      <xdr:row>58</xdr:row>
      <xdr:rowOff>59645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107922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8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68326</xdr:rowOff>
    </xdr:from>
    <xdr:to>
      <xdr:col>50</xdr:col>
      <xdr:colOff>165100</xdr:colOff>
      <xdr:row>57</xdr:row>
      <xdr:rowOff>169926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4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161053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148927</xdr:rowOff>
    </xdr:from>
    <xdr:to>
      <xdr:col>46</xdr:col>
      <xdr:colOff>38100</xdr:colOff>
      <xdr:row>58</xdr:row>
      <xdr:rowOff>79077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70204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01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46380</xdr:rowOff>
    </xdr:from>
    <xdr:to>
      <xdr:col>41</xdr:col>
      <xdr:colOff>101600</xdr:colOff>
      <xdr:row>58</xdr:row>
      <xdr:rowOff>147980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139107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62649</xdr:rowOff>
    </xdr:from>
    <xdr:to>
      <xdr:col>36</xdr:col>
      <xdr:colOff>165100</xdr:colOff>
      <xdr:row>58</xdr:row>
      <xdr:rowOff>164249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155376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9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45555</xdr:rowOff>
    </xdr:from>
    <xdr:to>
      <xdr:col>55</xdr:col>
      <xdr:colOff>0</xdr:colOff>
      <xdr:row>78</xdr:row>
      <xdr:rowOff>131966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18655"/>
          <a:ext cx="8382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45555</xdr:rowOff>
    </xdr:from>
    <xdr:to>
      <xdr:col>50</xdr:col>
      <xdr:colOff>114300</xdr:colOff>
      <xdr:row>78</xdr:row>
      <xdr:rowOff>134956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18655"/>
          <a:ext cx="889000" cy="8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76491</xdr:rowOff>
    </xdr:from>
    <xdr:to>
      <xdr:col>45</xdr:col>
      <xdr:colOff>177800</xdr:colOff>
      <xdr:row>78</xdr:row>
      <xdr:rowOff>134956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49591"/>
          <a:ext cx="889000" cy="5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76491</xdr:rowOff>
    </xdr:from>
    <xdr:to>
      <xdr:col>41</xdr:col>
      <xdr:colOff>50800</xdr:colOff>
      <xdr:row>78</xdr:row>
      <xdr:rowOff>149206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49591"/>
          <a:ext cx="889000" cy="7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81166</xdr:rowOff>
    </xdr:from>
    <xdr:to>
      <xdr:col>55</xdr:col>
      <xdr:colOff>50800</xdr:colOff>
      <xdr:row>79</xdr:row>
      <xdr:rowOff>11316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167543</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6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166205</xdr:rowOff>
    </xdr:from>
    <xdr:to>
      <xdr:col>50</xdr:col>
      <xdr:colOff>165100</xdr:colOff>
      <xdr:row>78</xdr:row>
      <xdr:rowOff>96355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6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87482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6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84156</xdr:rowOff>
    </xdr:from>
    <xdr:to>
      <xdr:col>46</xdr:col>
      <xdr:colOff>38100</xdr:colOff>
      <xdr:row>79</xdr:row>
      <xdr:rowOff>14306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5433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4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25691</xdr:rowOff>
    </xdr:from>
    <xdr:to>
      <xdr:col>41</xdr:col>
      <xdr:colOff>101600</xdr:colOff>
      <xdr:row>78</xdr:row>
      <xdr:rowOff>127291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9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118418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9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98406</xdr:rowOff>
    </xdr:from>
    <xdr:to>
      <xdr:col>36</xdr:col>
      <xdr:colOff>165100</xdr:colOff>
      <xdr:row>79</xdr:row>
      <xdr:rowOff>28556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7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19683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6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166688</xdr:rowOff>
    </xdr:from>
    <xdr:to>
      <xdr:col>55</xdr:col>
      <xdr:colOff>0</xdr:colOff>
      <xdr:row>97</xdr:row>
      <xdr:rowOff>126530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454438"/>
          <a:ext cx="838200" cy="30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126530</xdr:rowOff>
    </xdr:from>
    <xdr:to>
      <xdr:col>50</xdr:col>
      <xdr:colOff>114300</xdr:colOff>
      <xdr:row>98</xdr:row>
      <xdr:rowOff>98755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757180"/>
          <a:ext cx="889000" cy="14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98755</xdr:rowOff>
    </xdr:from>
    <xdr:to>
      <xdr:col>45</xdr:col>
      <xdr:colOff>177800</xdr:colOff>
      <xdr:row>98</xdr:row>
      <xdr:rowOff>145656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900855"/>
          <a:ext cx="889000" cy="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145656</xdr:rowOff>
    </xdr:from>
    <xdr:to>
      <xdr:col>41</xdr:col>
      <xdr:colOff>50800</xdr:colOff>
      <xdr:row>99</xdr:row>
      <xdr:rowOff>30811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947756"/>
          <a:ext cx="889000" cy="5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115888</xdr:rowOff>
    </xdr:from>
    <xdr:to>
      <xdr:col>55</xdr:col>
      <xdr:colOff>50800</xdr:colOff>
      <xdr:row>96</xdr:row>
      <xdr:rowOff>46038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138765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25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75730</xdr:rowOff>
    </xdr:from>
    <xdr:to>
      <xdr:col>50</xdr:col>
      <xdr:colOff>165100</xdr:colOff>
      <xdr:row>98</xdr:row>
      <xdr:rowOff>5880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168457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9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47955</xdr:rowOff>
    </xdr:from>
    <xdr:to>
      <xdr:col>46</xdr:col>
      <xdr:colOff>38100</xdr:colOff>
      <xdr:row>98</xdr:row>
      <xdr:rowOff>149555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140682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4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94856</xdr:rowOff>
    </xdr:from>
    <xdr:to>
      <xdr:col>41</xdr:col>
      <xdr:colOff>101600</xdr:colOff>
      <xdr:row>99</xdr:row>
      <xdr:rowOff>25006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9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16133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8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151461</xdr:rowOff>
    </xdr:from>
    <xdr:to>
      <xdr:col>36</xdr:col>
      <xdr:colOff>165100</xdr:colOff>
      <xdr:row>99</xdr:row>
      <xdr:rowOff>81611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95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72738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0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119942</xdr:rowOff>
    </xdr:from>
    <xdr:to>
      <xdr:col>85</xdr:col>
      <xdr:colOff>127000</xdr:colOff>
      <xdr:row>37</xdr:row>
      <xdr:rowOff>135008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63592"/>
          <a:ext cx="838200" cy="1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77532</xdr:rowOff>
    </xdr:from>
    <xdr:to>
      <xdr:col>81</xdr:col>
      <xdr:colOff>50800</xdr:colOff>
      <xdr:row>37</xdr:row>
      <xdr:rowOff>119942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21182"/>
          <a:ext cx="889000" cy="4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108937</xdr:rowOff>
    </xdr:from>
    <xdr:to>
      <xdr:col>76</xdr:col>
      <xdr:colOff>114300</xdr:colOff>
      <xdr:row>37</xdr:row>
      <xdr:rowOff>77532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81137"/>
          <a:ext cx="889000" cy="14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108937</xdr:rowOff>
    </xdr:from>
    <xdr:to>
      <xdr:col>71</xdr:col>
      <xdr:colOff>177800</xdr:colOff>
      <xdr:row>37</xdr:row>
      <xdr:rowOff>145731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281137"/>
          <a:ext cx="889000" cy="20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84208</xdr:rowOff>
    </xdr:from>
    <xdr:to>
      <xdr:col>85</xdr:col>
      <xdr:colOff>177800</xdr:colOff>
      <xdr:row>38</xdr:row>
      <xdr:rowOff>14359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278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107085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7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69142</xdr:rowOff>
    </xdr:from>
    <xdr:to>
      <xdr:col>81</xdr:col>
      <xdr:colOff>101600</xdr:colOff>
      <xdr:row>37</xdr:row>
      <xdr:rowOff>170742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1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15819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8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26732</xdr:rowOff>
    </xdr:from>
    <xdr:to>
      <xdr:col>76</xdr:col>
      <xdr:colOff>165100</xdr:colOff>
      <xdr:row>37</xdr:row>
      <xdr:rowOff>128332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144859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4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58137</xdr:rowOff>
    </xdr:from>
    <xdr:to>
      <xdr:col>72</xdr:col>
      <xdr:colOff>38100</xdr:colOff>
      <xdr:row>36</xdr:row>
      <xdr:rowOff>159737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3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4814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0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94931</xdr:rowOff>
    </xdr:from>
    <xdr:to>
      <xdr:col>67</xdr:col>
      <xdr:colOff>101600</xdr:colOff>
      <xdr:row>38</xdr:row>
      <xdr:rowOff>25081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3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41608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101719</xdr:rowOff>
    </xdr:from>
    <xdr:to>
      <xdr:col>85</xdr:col>
      <xdr:colOff>127000</xdr:colOff>
      <xdr:row>57</xdr:row>
      <xdr:rowOff>133321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874369"/>
          <a:ext cx="838200" cy="3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105432</xdr:rowOff>
    </xdr:from>
    <xdr:to>
      <xdr:col>81</xdr:col>
      <xdr:colOff>50800</xdr:colOff>
      <xdr:row>57</xdr:row>
      <xdr:rowOff>133321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878082"/>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54018</xdr:rowOff>
    </xdr:from>
    <xdr:to>
      <xdr:col>76</xdr:col>
      <xdr:colOff>114300</xdr:colOff>
      <xdr:row>57</xdr:row>
      <xdr:rowOff>105432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826668"/>
          <a:ext cx="889000" cy="5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54018</xdr:rowOff>
    </xdr:from>
    <xdr:to>
      <xdr:col>71</xdr:col>
      <xdr:colOff>177800</xdr:colOff>
      <xdr:row>57</xdr:row>
      <xdr:rowOff>133833</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826668"/>
          <a:ext cx="889000" cy="7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50919</xdr:rowOff>
    </xdr:from>
    <xdr:to>
      <xdr:col>85</xdr:col>
      <xdr:colOff>177800</xdr:colOff>
      <xdr:row>57</xdr:row>
      <xdr:rowOff>152519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82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29346</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0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82521</xdr:rowOff>
    </xdr:from>
    <xdr:to>
      <xdr:col>81</xdr:col>
      <xdr:colOff>101600</xdr:colOff>
      <xdr:row>58</xdr:row>
      <xdr:rowOff>12671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5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3798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9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54632</xdr:rowOff>
    </xdr:from>
    <xdr:to>
      <xdr:col>76</xdr:col>
      <xdr:colOff>165100</xdr:colOff>
      <xdr:row>57</xdr:row>
      <xdr:rowOff>156232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2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1309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60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3218</xdr:rowOff>
    </xdr:from>
    <xdr:to>
      <xdr:col>72</xdr:col>
      <xdr:colOff>38100</xdr:colOff>
      <xdr:row>57</xdr:row>
      <xdr:rowOff>104818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121345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83033</xdr:rowOff>
    </xdr:from>
    <xdr:to>
      <xdr:col>67</xdr:col>
      <xdr:colOff>101600</xdr:colOff>
      <xdr:row>58</xdr:row>
      <xdr:rowOff>13183</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5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29710</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63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128270</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3299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128270</xdr:rowOff>
    </xdr:from>
    <xdr:to>
      <xdr:col>71</xdr:col>
      <xdr:colOff>177800</xdr:colOff>
      <xdr:row>78</xdr:row>
      <xdr:rowOff>52794</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329920"/>
          <a:ext cx="889000" cy="9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12044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77470</xdr:rowOff>
    </xdr:from>
    <xdr:to>
      <xdr:col>72</xdr:col>
      <xdr:colOff>38100</xdr:colOff>
      <xdr:row>78</xdr:row>
      <xdr:rowOff>7620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24147</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05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1994</xdr:rowOff>
    </xdr:from>
    <xdr:to>
      <xdr:col>67</xdr:col>
      <xdr:colOff>101600</xdr:colOff>
      <xdr:row>78</xdr:row>
      <xdr:rowOff>103594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37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94721</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46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154687</xdr:rowOff>
    </xdr:from>
    <xdr:to>
      <xdr:col>85</xdr:col>
      <xdr:colOff>127000</xdr:colOff>
      <xdr:row>94</xdr:row>
      <xdr:rowOff>22492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099537"/>
          <a:ext cx="838200" cy="3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22492</xdr:rowOff>
    </xdr:from>
    <xdr:to>
      <xdr:col>81</xdr:col>
      <xdr:colOff>50800</xdr:colOff>
      <xdr:row>94</xdr:row>
      <xdr:rowOff>32308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138792"/>
          <a:ext cx="889000" cy="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32308</xdr:rowOff>
    </xdr:from>
    <xdr:to>
      <xdr:col>76</xdr:col>
      <xdr:colOff>114300</xdr:colOff>
      <xdr:row>94</xdr:row>
      <xdr:rowOff>33528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148608"/>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33528</xdr:rowOff>
    </xdr:from>
    <xdr:to>
      <xdr:col>71</xdr:col>
      <xdr:colOff>177800</xdr:colOff>
      <xdr:row>94</xdr:row>
      <xdr:rowOff>35167</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149828"/>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103887</xdr:rowOff>
    </xdr:from>
    <xdr:to>
      <xdr:col>85</xdr:col>
      <xdr:colOff>177800</xdr:colOff>
      <xdr:row>94</xdr:row>
      <xdr:rowOff>34037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04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126764</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90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143142</xdr:rowOff>
    </xdr:from>
    <xdr:to>
      <xdr:col>81</xdr:col>
      <xdr:colOff>101600</xdr:colOff>
      <xdr:row>94</xdr:row>
      <xdr:rowOff>73292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08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89819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8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152958</xdr:rowOff>
    </xdr:from>
    <xdr:to>
      <xdr:col>76</xdr:col>
      <xdr:colOff>165100</xdr:colOff>
      <xdr:row>94</xdr:row>
      <xdr:rowOff>83108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09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99635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87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154178</xdr:rowOff>
    </xdr:from>
    <xdr:to>
      <xdr:col>72</xdr:col>
      <xdr:colOff>38100</xdr:colOff>
      <xdr:row>94</xdr:row>
      <xdr:rowOff>84328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09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100855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87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155817</xdr:rowOff>
    </xdr:from>
    <xdr:to>
      <xdr:col>67</xdr:col>
      <xdr:colOff>101600</xdr:colOff>
      <xdr:row>94</xdr:row>
      <xdr:rowOff>85967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1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102494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87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00" b="0" i="0" baseline="0">
              <a:solidFill>
                <a:schemeClr val="dk1"/>
              </a:solidFill>
              <a:effectLst/>
              <a:latin typeface="+mn-lt"/>
              <a:ea typeface="+mn-ea"/>
              <a:cs typeface="+mn-cs"/>
            </a:rPr>
            <a:t>総務費は、住民一人当たり１</a:t>
          </a:r>
          <a:r>
            <a:rPr lang="ja-JP" altLang="en-US" sz="1000" b="0" i="0" baseline="0">
              <a:solidFill>
                <a:schemeClr val="dk1"/>
              </a:solidFill>
              <a:effectLst/>
              <a:latin typeface="+mn-lt"/>
              <a:ea typeface="+mn-ea"/>
              <a:cs typeface="+mn-cs"/>
            </a:rPr>
            <a:t>１</a:t>
          </a:r>
          <a:r>
            <a:rPr lang="ja-JP" altLang="ja-JP" sz="1000" b="0" i="0" baseline="0">
              <a:solidFill>
                <a:schemeClr val="dk1"/>
              </a:solidFill>
              <a:effectLst/>
              <a:latin typeface="+mn-lt"/>
              <a:ea typeface="+mn-ea"/>
              <a:cs typeface="+mn-cs"/>
            </a:rPr>
            <a:t>９，</a:t>
          </a:r>
          <a:r>
            <a:rPr lang="ja-JP" altLang="en-US" sz="1000" b="0" i="0" baseline="0">
              <a:solidFill>
                <a:schemeClr val="dk1"/>
              </a:solidFill>
              <a:effectLst/>
              <a:latin typeface="+mn-lt"/>
              <a:ea typeface="+mn-ea"/>
              <a:cs typeface="+mn-cs"/>
            </a:rPr>
            <a:t>１１０</a:t>
          </a:r>
          <a:r>
            <a:rPr lang="ja-JP" altLang="ja-JP" sz="1000" b="0" i="0" baseline="0">
              <a:solidFill>
                <a:schemeClr val="dk1"/>
              </a:solidFill>
              <a:effectLst/>
              <a:latin typeface="+mn-lt"/>
              <a:ea typeface="+mn-ea"/>
              <a:cs typeface="+mn-cs"/>
            </a:rPr>
            <a:t>円となっている。前年度より</a:t>
          </a:r>
          <a:r>
            <a:rPr lang="ja-JP" altLang="en-US" sz="1000" b="0" i="0" baseline="0">
              <a:solidFill>
                <a:schemeClr val="dk1"/>
              </a:solidFill>
              <a:effectLst/>
              <a:latin typeface="+mn-lt"/>
              <a:ea typeface="+mn-ea"/>
              <a:cs typeface="+mn-cs"/>
            </a:rPr>
            <a:t>増加</a:t>
          </a:r>
          <a:r>
            <a:rPr lang="ja-JP" altLang="ja-JP" sz="1000" b="0" i="0" baseline="0">
              <a:solidFill>
                <a:schemeClr val="dk1"/>
              </a:solidFill>
              <a:effectLst/>
              <a:latin typeface="+mn-lt"/>
              <a:ea typeface="+mn-ea"/>
              <a:cs typeface="+mn-cs"/>
            </a:rPr>
            <a:t>しているのは、基金の積立て</a:t>
          </a:r>
          <a:r>
            <a:rPr lang="ja-JP" altLang="en-US" sz="1000" b="0" i="0" baseline="0">
              <a:solidFill>
                <a:schemeClr val="dk1"/>
              </a:solidFill>
              <a:effectLst/>
              <a:latin typeface="+mn-lt"/>
              <a:ea typeface="+mn-ea"/>
              <a:cs typeface="+mn-cs"/>
            </a:rPr>
            <a:t>増</a:t>
          </a:r>
          <a:r>
            <a:rPr lang="ja-JP" altLang="ja-JP" sz="1000" b="0" i="0" baseline="0">
              <a:solidFill>
                <a:schemeClr val="dk1"/>
              </a:solidFill>
              <a:effectLst/>
              <a:latin typeface="+mn-lt"/>
              <a:ea typeface="+mn-ea"/>
              <a:cs typeface="+mn-cs"/>
            </a:rPr>
            <a:t>が主な要因になっている。基幹システムの更新経費やふるさと納税に関する経費</a:t>
          </a:r>
          <a:r>
            <a:rPr lang="ja-JP" altLang="en-US" sz="1000" b="0" i="0" baseline="0">
              <a:solidFill>
                <a:schemeClr val="dk1"/>
              </a:solidFill>
              <a:effectLst/>
              <a:latin typeface="+mn-lt"/>
              <a:ea typeface="+mn-ea"/>
              <a:cs typeface="+mn-cs"/>
            </a:rPr>
            <a:t>、新庁舎建設事業など今後も増加することが見込まれる。</a:t>
          </a:r>
          <a:endParaRPr lang="ja-JP" altLang="ja-JP" sz="1000">
            <a:effectLst/>
          </a:endParaRPr>
        </a:p>
        <a:p>
          <a:pPr rtl="0"/>
          <a:r>
            <a:rPr lang="ja-JP" altLang="en-US" sz="1000" b="0" i="0" baseline="0">
              <a:solidFill>
                <a:schemeClr val="dk1"/>
              </a:solidFill>
              <a:effectLst/>
              <a:latin typeface="+mn-lt"/>
              <a:ea typeface="+mn-ea"/>
              <a:cs typeface="+mn-cs"/>
            </a:rPr>
            <a:t>土木費は、住民一人当たり７４，３７５円となっており、類似団体平均と比較して高い数値となった。今年度実施した市営住宅駒橋団地再整備事業により普通建設事業費が大幅な増となったことが大きな要因である。</a:t>
          </a:r>
          <a:endParaRPr lang="en-US" altLang="ja-JP" sz="1000" b="0" i="0" baseline="0">
            <a:solidFill>
              <a:schemeClr val="dk1"/>
            </a:solidFill>
            <a:effectLst/>
            <a:latin typeface="+mn-lt"/>
            <a:ea typeface="+mn-ea"/>
            <a:cs typeface="+mn-cs"/>
          </a:endParaRPr>
        </a:p>
        <a:p>
          <a:pPr rtl="0"/>
          <a:r>
            <a:rPr lang="ja-JP" altLang="ja-JP" sz="1000" b="0" i="0" baseline="0">
              <a:solidFill>
                <a:schemeClr val="dk1"/>
              </a:solidFill>
              <a:effectLst/>
              <a:latin typeface="+mn-lt"/>
              <a:ea typeface="+mn-ea"/>
              <a:cs typeface="+mn-cs"/>
            </a:rPr>
            <a:t>民生費は、住民一人当たり１７</a:t>
          </a:r>
          <a:r>
            <a:rPr lang="ja-JP" altLang="en-US" sz="1000" b="0" i="0" baseline="0">
              <a:solidFill>
                <a:schemeClr val="dk1"/>
              </a:solidFill>
              <a:effectLst/>
              <a:latin typeface="+mn-lt"/>
              <a:ea typeface="+mn-ea"/>
              <a:cs typeface="+mn-cs"/>
            </a:rPr>
            <a:t>１</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６４</a:t>
          </a:r>
          <a:r>
            <a:rPr lang="ja-JP" altLang="ja-JP" sz="1000" b="0" i="0" baseline="0">
              <a:solidFill>
                <a:schemeClr val="dk1"/>
              </a:solidFill>
              <a:effectLst/>
              <a:latin typeface="+mn-lt"/>
              <a:ea typeface="+mn-ea"/>
              <a:cs typeface="+mn-cs"/>
            </a:rPr>
            <a:t>５円となっている。前年度と比較すると</a:t>
          </a:r>
          <a:r>
            <a:rPr lang="ja-JP" altLang="en-US" sz="1000" b="0" i="0" baseline="0">
              <a:solidFill>
                <a:schemeClr val="dk1"/>
              </a:solidFill>
              <a:effectLst/>
              <a:latin typeface="+mn-lt"/>
              <a:ea typeface="+mn-ea"/>
              <a:cs typeface="+mn-cs"/>
            </a:rPr>
            <a:t>減額</a:t>
          </a:r>
          <a:r>
            <a:rPr lang="ja-JP" altLang="ja-JP" sz="1000" b="0" i="0" baseline="0">
              <a:solidFill>
                <a:schemeClr val="dk1"/>
              </a:solidFill>
              <a:effectLst/>
              <a:latin typeface="+mn-lt"/>
              <a:ea typeface="+mn-ea"/>
              <a:cs typeface="+mn-cs"/>
            </a:rPr>
            <a:t>となっているが、これは、幼稚園・保育所（園）の再編整備事業（鳥沢地区）による</a:t>
          </a:r>
          <a:r>
            <a:rPr lang="ja-JP" altLang="en-US" sz="1000" b="0" i="0" baseline="0">
              <a:solidFill>
                <a:schemeClr val="dk1"/>
              </a:solidFill>
              <a:effectLst/>
              <a:latin typeface="+mn-lt"/>
              <a:ea typeface="+mn-ea"/>
              <a:cs typeface="+mn-cs"/>
            </a:rPr>
            <a:t>減少分</a:t>
          </a:r>
          <a:r>
            <a:rPr lang="ja-JP" altLang="ja-JP" sz="1000" b="0" i="0" baseline="0">
              <a:solidFill>
                <a:schemeClr val="dk1"/>
              </a:solidFill>
              <a:effectLst/>
              <a:latin typeface="+mn-lt"/>
              <a:ea typeface="+mn-ea"/>
              <a:cs typeface="+mn-cs"/>
            </a:rPr>
            <a:t>が主な要因である。</a:t>
          </a:r>
          <a:endParaRPr lang="ja-JP" altLang="ja-JP" sz="1000">
            <a:effectLst/>
          </a:endParaRPr>
        </a:p>
        <a:p>
          <a:pPr rtl="0"/>
          <a:r>
            <a:rPr lang="ja-JP" altLang="en-US" sz="1000" b="0" i="0" baseline="0">
              <a:solidFill>
                <a:schemeClr val="dk1"/>
              </a:solidFill>
              <a:effectLst/>
              <a:latin typeface="+mn-lt"/>
              <a:ea typeface="+mn-ea"/>
              <a:cs typeface="+mn-cs"/>
            </a:rPr>
            <a:t>農林水産業費</a:t>
          </a:r>
          <a:r>
            <a:rPr lang="ja-JP" altLang="ja-JP" sz="1000" b="0" i="0" baseline="0">
              <a:solidFill>
                <a:schemeClr val="dk1"/>
              </a:solidFill>
              <a:effectLst/>
              <a:latin typeface="+mn-lt"/>
              <a:ea typeface="+mn-ea"/>
              <a:cs typeface="+mn-cs"/>
            </a:rPr>
            <a:t>は、住民一人当たり</a:t>
          </a:r>
          <a:r>
            <a:rPr lang="ja-JP" altLang="en-US" sz="1000" b="0" i="0" baseline="0">
              <a:solidFill>
                <a:schemeClr val="dk1"/>
              </a:solidFill>
              <a:effectLst/>
              <a:latin typeface="+mn-lt"/>
              <a:ea typeface="+mn-ea"/>
              <a:cs typeface="+mn-cs"/>
            </a:rPr>
            <a:t>１０</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８６９円</a:t>
          </a:r>
          <a:r>
            <a:rPr lang="ja-JP" altLang="ja-JP" sz="1000" b="0" i="0" baseline="0">
              <a:solidFill>
                <a:schemeClr val="dk1"/>
              </a:solidFill>
              <a:effectLst/>
              <a:latin typeface="+mn-lt"/>
              <a:ea typeface="+mn-ea"/>
              <a:cs typeface="+mn-cs"/>
            </a:rPr>
            <a:t>となって</a:t>
          </a:r>
          <a:r>
            <a:rPr lang="ja-JP" altLang="en-US" sz="1000" b="0" i="0" baseline="0">
              <a:solidFill>
                <a:schemeClr val="dk1"/>
              </a:solidFill>
              <a:effectLst/>
              <a:latin typeface="+mn-lt"/>
              <a:ea typeface="+mn-ea"/>
              <a:cs typeface="+mn-cs"/>
            </a:rPr>
            <a:t>いる。林道改良事業や土地改良施設維持管理適正化事業の減額が主な要因となっており、全体で前年度より２３％減少している。過去５年間を通して類似団体平均と比較して低い状況が続いている。</a:t>
          </a:r>
          <a:endParaRPr lang="en-US" altLang="ja-JP" sz="1000" b="0" i="0" baseline="0">
            <a:solidFill>
              <a:schemeClr val="dk1"/>
            </a:solidFill>
            <a:effectLst/>
            <a:latin typeface="+mn-lt"/>
            <a:ea typeface="+mn-ea"/>
            <a:cs typeface="+mn-cs"/>
          </a:endParaRPr>
        </a:p>
        <a:p>
          <a:pPr rtl="0"/>
          <a:r>
            <a:rPr lang="ja-JP" altLang="en-US" sz="1000" b="0" i="0" baseline="0">
              <a:solidFill>
                <a:schemeClr val="dk1"/>
              </a:solidFill>
              <a:effectLst/>
              <a:latin typeface="+mn-lt"/>
              <a:ea typeface="+mn-ea"/>
              <a:cs typeface="+mn-cs"/>
            </a:rPr>
            <a:t>商工</a:t>
          </a:r>
          <a:r>
            <a:rPr lang="ja-JP" altLang="ja-JP" sz="1000" b="0" i="0" baseline="0">
              <a:solidFill>
                <a:schemeClr val="dk1"/>
              </a:solidFill>
              <a:effectLst/>
              <a:latin typeface="+mn-lt"/>
              <a:ea typeface="+mn-ea"/>
              <a:cs typeface="+mn-cs"/>
            </a:rPr>
            <a:t>費は、住民一人当たり</a:t>
          </a:r>
          <a:r>
            <a:rPr lang="ja-JP" altLang="en-US" sz="1000" b="0" i="0" baseline="0">
              <a:solidFill>
                <a:schemeClr val="dk1"/>
              </a:solidFill>
              <a:effectLst/>
              <a:latin typeface="+mn-lt"/>
              <a:ea typeface="+mn-ea"/>
              <a:cs typeface="+mn-cs"/>
            </a:rPr>
            <a:t>４</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４０６</a:t>
          </a:r>
          <a:r>
            <a:rPr lang="ja-JP" altLang="ja-JP" sz="1000" b="0" i="0" baseline="0">
              <a:solidFill>
                <a:schemeClr val="dk1"/>
              </a:solidFill>
              <a:effectLst/>
              <a:latin typeface="+mn-lt"/>
              <a:ea typeface="+mn-ea"/>
              <a:cs typeface="+mn-cs"/>
            </a:rPr>
            <a:t>円</a:t>
          </a:r>
          <a:r>
            <a:rPr lang="ja-JP" altLang="en-US" sz="1000" b="0" i="0" baseline="0">
              <a:solidFill>
                <a:schemeClr val="dk1"/>
              </a:solidFill>
              <a:effectLst/>
              <a:latin typeface="+mn-lt"/>
              <a:ea typeface="+mn-ea"/>
              <a:cs typeface="+mn-cs"/>
            </a:rPr>
            <a:t>であり、前年度比５０％減となっている</a:t>
          </a:r>
          <a:r>
            <a:rPr lang="ja-JP" altLang="ja-JP" sz="1000" b="0" i="0" baseline="0">
              <a:solidFill>
                <a:schemeClr val="dk1"/>
              </a:solidFill>
              <a:effectLst/>
              <a:latin typeface="+mn-lt"/>
              <a:ea typeface="+mn-ea"/>
              <a:cs typeface="+mn-cs"/>
            </a:rPr>
            <a:t>。前年度より</a:t>
          </a:r>
          <a:r>
            <a:rPr lang="ja-JP" altLang="en-US" sz="1000" b="0" i="0" baseline="0">
              <a:solidFill>
                <a:schemeClr val="dk1"/>
              </a:solidFill>
              <a:effectLst/>
              <a:latin typeface="+mn-lt"/>
              <a:ea typeface="+mn-ea"/>
              <a:cs typeface="+mn-cs"/>
            </a:rPr>
            <a:t>大幅に</a:t>
          </a:r>
          <a:r>
            <a:rPr lang="ja-JP" altLang="ja-JP" sz="1000" b="0" i="0" baseline="0">
              <a:solidFill>
                <a:schemeClr val="dk1"/>
              </a:solidFill>
              <a:effectLst/>
              <a:latin typeface="+mn-lt"/>
              <a:ea typeface="+mn-ea"/>
              <a:cs typeface="+mn-cs"/>
            </a:rPr>
            <a:t>減少している</a:t>
          </a:r>
          <a:r>
            <a:rPr lang="ja-JP" altLang="en-US" sz="1000" b="0" i="0" baseline="0">
              <a:solidFill>
                <a:schemeClr val="dk1"/>
              </a:solidFill>
              <a:effectLst/>
              <a:latin typeface="+mn-lt"/>
              <a:ea typeface="+mn-ea"/>
              <a:cs typeface="+mn-cs"/>
            </a:rPr>
            <a:t>要因としては、国の地方創生臨時交付金による事業が終了したことが挙げられる</a:t>
          </a:r>
          <a:r>
            <a:rPr lang="ja-JP" altLang="ja-JP" sz="1000" b="0" i="0" baseline="0">
              <a:solidFill>
                <a:schemeClr val="dk1"/>
              </a:solidFill>
              <a:effectLst/>
              <a:latin typeface="+mn-lt"/>
              <a:ea typeface="+mn-ea"/>
              <a:cs typeface="+mn-cs"/>
            </a:rPr>
            <a:t>。</a:t>
          </a:r>
          <a:endParaRPr lang="ja-JP" altLang="ja-JP" sz="1000">
            <a:effectLst/>
          </a:endParaRPr>
        </a:p>
        <a:p>
          <a:pPr rtl="0"/>
          <a:r>
            <a:rPr lang="ja-JP" altLang="ja-JP" sz="1000" b="0" i="0" baseline="0">
              <a:solidFill>
                <a:schemeClr val="dk1"/>
              </a:solidFill>
              <a:effectLst/>
              <a:latin typeface="+mn-lt"/>
              <a:ea typeface="+mn-ea"/>
              <a:cs typeface="+mn-cs"/>
            </a:rPr>
            <a:t>本市においては、衛生費</a:t>
          </a:r>
          <a:r>
            <a:rPr lang="ja-JP" altLang="en-US" sz="1000" b="0" i="0" baseline="0">
              <a:solidFill>
                <a:schemeClr val="dk1"/>
              </a:solidFill>
              <a:effectLst/>
              <a:latin typeface="+mn-lt"/>
              <a:ea typeface="+mn-ea"/>
              <a:cs typeface="+mn-cs"/>
            </a:rPr>
            <a:t>の</a:t>
          </a:r>
          <a:r>
            <a:rPr lang="ja-JP" altLang="ja-JP" sz="1000" b="0" i="0" baseline="0">
              <a:solidFill>
                <a:schemeClr val="dk1"/>
              </a:solidFill>
              <a:effectLst/>
              <a:latin typeface="+mn-lt"/>
              <a:ea typeface="+mn-ea"/>
              <a:cs typeface="+mn-cs"/>
            </a:rPr>
            <a:t>大月市立中央病院や</a:t>
          </a:r>
          <a:r>
            <a:rPr lang="ja-JP" altLang="en-US" sz="1000" b="0" i="0" baseline="0">
              <a:solidFill>
                <a:schemeClr val="dk1"/>
              </a:solidFill>
              <a:effectLst/>
              <a:latin typeface="+mn-lt"/>
              <a:ea typeface="+mn-ea"/>
              <a:cs typeface="+mn-cs"/>
            </a:rPr>
            <a:t>東部地域広域</a:t>
          </a:r>
          <a:r>
            <a:rPr lang="ja-JP" altLang="ja-JP" sz="1000" b="0" i="0" baseline="0">
              <a:solidFill>
                <a:schemeClr val="dk1"/>
              </a:solidFill>
              <a:effectLst/>
              <a:latin typeface="+mn-lt"/>
              <a:ea typeface="+mn-ea"/>
              <a:cs typeface="+mn-cs"/>
            </a:rPr>
            <a:t>水道企業団への赤字補てんにかかる負担は重く、財政状況を圧迫している</a:t>
          </a:r>
          <a:r>
            <a:rPr lang="ja-JP" altLang="en-US" sz="1000" b="0" i="0" baseline="0">
              <a:solidFill>
                <a:schemeClr val="dk1"/>
              </a:solidFill>
              <a:effectLst/>
              <a:latin typeface="+mn-lt"/>
              <a:ea typeface="+mn-ea"/>
              <a:cs typeface="+mn-cs"/>
            </a:rPr>
            <a:t>。また、民生費の年々増加する社会保障関係経費や教育費の老朽化した公共施設の維持修繕費も大きな課題となっていることから、事業の優先度や必要性を厳しく見直し、長期的な視点に立った財政運営に努めたい。</a:t>
          </a:r>
          <a:endParaRPr lang="en-US" altLang="ja-JP" sz="1000" b="0" i="0" baseline="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山梨県大月市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en-US" sz="1400">
              <a:latin typeface="ＭＳ ゴシック" pitchFamily="49" charset="-128"/>
              <a:ea typeface="ＭＳ ゴシック" pitchFamily="49" charset="-128"/>
            </a:rPr>
            <a:t>　</a:t>
          </a:r>
          <a:r>
            <a:rPr lang="ja-JP" altLang="ja-JP" sz="1000" b="0" i="0" baseline="0">
              <a:solidFill>
                <a:schemeClr val="dk1"/>
              </a:solidFill>
              <a:effectLst/>
              <a:latin typeface="+mn-lt"/>
              <a:ea typeface="+mn-ea"/>
              <a:cs typeface="+mn-cs"/>
            </a:rPr>
            <a:t>財政調整基金残高は、</a:t>
          </a:r>
          <a:r>
            <a:rPr lang="ja-JP" altLang="en-US" sz="1000" b="0" i="0" baseline="0">
              <a:solidFill>
                <a:schemeClr val="dk1"/>
              </a:solidFill>
              <a:effectLst/>
              <a:latin typeface="+mn-lt"/>
              <a:ea typeface="+mn-ea"/>
              <a:cs typeface="+mn-cs"/>
            </a:rPr>
            <a:t>予算編成における財源不足分のため前年度より多く取り崩したことにより４．１６％の減少となった。各事業の精査・抑制等により、実質収支は前年度より増加しているが、財政調整基金取崩しの影響が大きく、実質単年度収支はマイナスとなった。</a:t>
          </a:r>
          <a:endParaRPr lang="en-US" altLang="ja-JP" sz="1000" b="0" i="0" baseline="0">
            <a:solidFill>
              <a:schemeClr val="dk1"/>
            </a:solidFill>
            <a:effectLst/>
            <a:latin typeface="+mn-lt"/>
            <a:ea typeface="+mn-ea"/>
            <a:cs typeface="+mn-cs"/>
          </a:endParaRPr>
        </a:p>
        <a:p>
          <a:pPr rtl="0"/>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今後も</a:t>
          </a:r>
          <a:r>
            <a:rPr lang="ja-JP" altLang="en-US" sz="1000" b="0" i="0" baseline="0">
              <a:solidFill>
                <a:schemeClr val="dk1"/>
              </a:solidFill>
              <a:effectLst/>
              <a:latin typeface="+mn-lt"/>
              <a:ea typeface="+mn-ea"/>
              <a:cs typeface="+mn-cs"/>
            </a:rPr>
            <a:t>大型償却資産や人口の減少に伴い、市税の減収がさらに見込まれる。新庁舎建設事業や大月駅・猿橋駅周辺基盤整備事業といった大規模事業の財源確保が急務となるため、当市の大きな財源となっているふるさと納税を強化し、寄付額増加につながる返礼品の増加・充実を図っていく。</a:t>
          </a:r>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山梨県大月市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lang="ja-JP" altLang="ja-JP" sz="1000" b="0" i="0" baseline="0">
              <a:solidFill>
                <a:schemeClr val="dk1"/>
              </a:solidFill>
              <a:effectLst/>
              <a:latin typeface="+mn-lt"/>
              <a:ea typeface="+mn-ea"/>
              <a:cs typeface="+mn-cs"/>
            </a:rPr>
            <a:t>どの会計</a:t>
          </a:r>
          <a:r>
            <a:rPr lang="ja-JP" altLang="en-US" sz="1000" b="0" i="0" baseline="0">
              <a:solidFill>
                <a:schemeClr val="dk1"/>
              </a:solidFill>
              <a:effectLst/>
              <a:latin typeface="+mn-lt"/>
              <a:ea typeface="+mn-ea"/>
              <a:cs typeface="+mn-cs"/>
            </a:rPr>
            <a:t>でも</a:t>
          </a:r>
          <a:r>
            <a:rPr lang="ja-JP" altLang="ja-JP" sz="1000" b="0" i="0" baseline="0">
              <a:solidFill>
                <a:schemeClr val="dk1"/>
              </a:solidFill>
              <a:effectLst/>
              <a:latin typeface="+mn-lt"/>
              <a:ea typeface="+mn-ea"/>
              <a:cs typeface="+mn-cs"/>
            </a:rPr>
            <a:t>赤字額は発生して</a:t>
          </a:r>
          <a:r>
            <a:rPr lang="ja-JP" altLang="en-US" sz="1000" b="0" i="0" baseline="0">
              <a:solidFill>
                <a:schemeClr val="dk1"/>
              </a:solidFill>
              <a:effectLst/>
              <a:latin typeface="+mn-lt"/>
              <a:ea typeface="+mn-ea"/>
              <a:cs typeface="+mn-cs"/>
            </a:rPr>
            <a:t>おらず、</a:t>
          </a:r>
          <a:r>
            <a:rPr lang="ja-JP" altLang="ja-JP" sz="1000">
              <a:solidFill>
                <a:schemeClr val="dk1"/>
              </a:solidFill>
              <a:effectLst/>
              <a:latin typeface="+mn-lt"/>
              <a:ea typeface="+mn-ea"/>
              <a:cs typeface="+mn-cs"/>
            </a:rPr>
            <a:t>全ての会計において黒字</a:t>
          </a:r>
          <a:r>
            <a:rPr lang="ja-JP" altLang="en-US" sz="1000">
              <a:solidFill>
                <a:schemeClr val="dk1"/>
              </a:solidFill>
              <a:effectLst/>
              <a:latin typeface="+mn-lt"/>
              <a:ea typeface="+mn-ea"/>
              <a:cs typeface="+mn-cs"/>
            </a:rPr>
            <a:t>となっているので、</a:t>
          </a:r>
          <a:r>
            <a:rPr lang="ja-JP" altLang="ja-JP" sz="1000">
              <a:solidFill>
                <a:schemeClr val="dk1"/>
              </a:solidFill>
              <a:effectLst/>
              <a:latin typeface="+mn-lt"/>
              <a:ea typeface="+mn-ea"/>
              <a:cs typeface="+mn-cs"/>
            </a:rPr>
            <a:t>連結実質赤字</a:t>
          </a:r>
          <a:r>
            <a:rPr lang="ja-JP" altLang="en-US" sz="1000">
              <a:solidFill>
                <a:schemeClr val="dk1"/>
              </a:solidFill>
              <a:effectLst/>
              <a:latin typeface="+mn-lt"/>
              <a:ea typeface="+mn-ea"/>
              <a:cs typeface="+mn-cs"/>
            </a:rPr>
            <a:t>は生じていない</a:t>
          </a:r>
          <a:r>
            <a:rPr lang="ja-JP" altLang="ja-JP" sz="1000">
              <a:solidFill>
                <a:schemeClr val="dk1"/>
              </a:solidFill>
              <a:effectLst/>
              <a:latin typeface="+mn-lt"/>
              <a:ea typeface="+mn-ea"/>
              <a:cs typeface="+mn-cs"/>
            </a:rPr>
            <a:t>。</a:t>
          </a:r>
          <a:endParaRPr lang="en-US" altLang="ja-JP" sz="10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標準財政規模に占める割合は一般会計が一番多</a:t>
          </a:r>
          <a:r>
            <a:rPr lang="ja-JP" altLang="en-US" sz="1000" b="0" i="0" baseline="0">
              <a:solidFill>
                <a:schemeClr val="dk1"/>
              </a:solidFill>
              <a:effectLst/>
              <a:latin typeface="+mn-lt"/>
              <a:ea typeface="+mn-ea"/>
              <a:cs typeface="+mn-cs"/>
            </a:rPr>
            <a:t>い。</a:t>
          </a:r>
          <a:r>
            <a:rPr lang="ja-JP" altLang="ja-JP" sz="1000" b="0" i="0" baseline="0">
              <a:solidFill>
                <a:schemeClr val="dk1"/>
              </a:solidFill>
              <a:effectLst/>
              <a:latin typeface="+mn-lt"/>
              <a:ea typeface="+mn-ea"/>
              <a:cs typeface="+mn-cs"/>
            </a:rPr>
            <a:t>昨年度と比較すると、実質収支の増加がみられている</a:t>
          </a:r>
          <a:r>
            <a:rPr lang="ja-JP" altLang="en-US" sz="1000" b="0" i="0" baseline="0">
              <a:solidFill>
                <a:schemeClr val="dk1"/>
              </a:solidFill>
              <a:effectLst/>
              <a:latin typeface="+mn-lt"/>
              <a:ea typeface="+mn-ea"/>
              <a:cs typeface="+mn-cs"/>
            </a:rPr>
            <a:t>が、</a:t>
          </a:r>
          <a:r>
            <a:rPr lang="ja-JP" altLang="ja-JP" sz="1000" b="0" i="0" baseline="0">
              <a:solidFill>
                <a:schemeClr val="dk1"/>
              </a:solidFill>
              <a:effectLst/>
              <a:latin typeface="+mn-lt"/>
              <a:ea typeface="+mn-ea"/>
              <a:cs typeface="+mn-cs"/>
            </a:rPr>
            <a:t>財政調整基金取り崩しと各種事業の執行の抑制</a:t>
          </a:r>
          <a:r>
            <a:rPr lang="ja-JP" altLang="en-US" sz="1000" b="0" i="0" baseline="0">
              <a:solidFill>
                <a:schemeClr val="dk1"/>
              </a:solidFill>
              <a:effectLst/>
              <a:latin typeface="+mn-lt"/>
              <a:ea typeface="+mn-ea"/>
              <a:cs typeface="+mn-cs"/>
            </a:rPr>
            <a:t>が大きな要因となっている。</a:t>
          </a:r>
          <a:r>
            <a:rPr lang="ja-JP" altLang="ja-JP" sz="1000" b="0" i="0" baseline="0">
              <a:solidFill>
                <a:schemeClr val="dk1"/>
              </a:solidFill>
              <a:effectLst/>
              <a:latin typeface="+mn-lt"/>
              <a:ea typeface="+mn-ea"/>
              <a:cs typeface="+mn-cs"/>
            </a:rPr>
            <a:t>今後も歳入に見合った歳出を徹底し、収支額が増加するよう</a:t>
          </a:r>
          <a:r>
            <a:rPr lang="ja-JP" altLang="en-US" sz="1000" b="0" i="0" baseline="0">
              <a:solidFill>
                <a:schemeClr val="dk1"/>
              </a:solidFill>
              <a:effectLst/>
              <a:latin typeface="+mn-lt"/>
              <a:ea typeface="+mn-ea"/>
              <a:cs typeface="+mn-cs"/>
            </a:rPr>
            <a:t>努めていく</a:t>
          </a:r>
          <a:r>
            <a:rPr lang="ja-JP" altLang="ja-JP" sz="1000" b="0" i="0" baseline="0">
              <a:solidFill>
                <a:schemeClr val="dk1"/>
              </a:solidFill>
              <a:effectLst/>
              <a:latin typeface="+mn-lt"/>
              <a:ea typeface="+mn-ea"/>
              <a:cs typeface="+mn-cs"/>
            </a:rPr>
            <a:t>。</a:t>
          </a:r>
          <a:endParaRPr lang="en-US" altLang="ja-JP" sz="10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000" b="0" i="0" baseline="0">
              <a:solidFill>
                <a:schemeClr val="dk1"/>
              </a:solidFill>
              <a:effectLst/>
              <a:latin typeface="+mn-lt"/>
              <a:ea typeface="+mn-ea"/>
              <a:cs typeface="+mn-cs"/>
            </a:rPr>
            <a:t>　国民健康保険特別会計及び介護保険特別会計は前年度に引き続き黒字となっているが、収支額が減少している。前年度と比較して歳入額は大きく変わらないものの、保険給付費等の支出が増加したことが要因となっている。特に</a:t>
          </a:r>
          <a:r>
            <a:rPr lang="ja-JP" altLang="ja-JP" sz="1000" b="0" i="0" baseline="0">
              <a:solidFill>
                <a:schemeClr val="dk1"/>
              </a:solidFill>
              <a:effectLst/>
              <a:latin typeface="+mn-lt"/>
              <a:ea typeface="+mn-ea"/>
              <a:cs typeface="+mn-cs"/>
            </a:rPr>
            <a:t>介護保険特別会計は、高齢化の</a:t>
          </a:r>
          <a:r>
            <a:rPr lang="ja-JP" altLang="en-US" sz="1000" b="0" i="0" baseline="0">
              <a:solidFill>
                <a:schemeClr val="dk1"/>
              </a:solidFill>
              <a:effectLst/>
              <a:latin typeface="+mn-lt"/>
              <a:ea typeface="+mn-ea"/>
              <a:cs typeface="+mn-cs"/>
            </a:rPr>
            <a:t>影響</a:t>
          </a:r>
          <a:r>
            <a:rPr lang="ja-JP" altLang="ja-JP" sz="1000" b="0" i="0" baseline="0">
              <a:solidFill>
                <a:schemeClr val="dk1"/>
              </a:solidFill>
              <a:effectLst/>
              <a:latin typeface="+mn-lt"/>
              <a:ea typeface="+mn-ea"/>
              <a:cs typeface="+mn-cs"/>
            </a:rPr>
            <a:t>から</a:t>
          </a:r>
          <a:r>
            <a:rPr lang="ja-JP" altLang="en-US" sz="1000" b="0" i="0" baseline="0">
              <a:solidFill>
                <a:schemeClr val="dk1"/>
              </a:solidFill>
              <a:effectLst/>
              <a:latin typeface="+mn-lt"/>
              <a:ea typeface="+mn-ea"/>
              <a:cs typeface="+mn-cs"/>
            </a:rPr>
            <a:t>今後も</a:t>
          </a:r>
          <a:r>
            <a:rPr lang="ja-JP" altLang="ja-JP" sz="1000" b="0" i="0" baseline="0">
              <a:solidFill>
                <a:schemeClr val="dk1"/>
              </a:solidFill>
              <a:effectLst/>
              <a:latin typeface="+mn-lt"/>
              <a:ea typeface="+mn-ea"/>
              <a:cs typeface="+mn-cs"/>
            </a:rPr>
            <a:t>歳出</a:t>
          </a:r>
          <a:r>
            <a:rPr lang="ja-JP" altLang="en-US" sz="1000" b="0" i="0" baseline="0">
              <a:solidFill>
                <a:schemeClr val="dk1"/>
              </a:solidFill>
              <a:effectLst/>
              <a:latin typeface="+mn-lt"/>
              <a:ea typeface="+mn-ea"/>
              <a:cs typeface="+mn-cs"/>
            </a:rPr>
            <a:t>の</a:t>
          </a:r>
          <a:r>
            <a:rPr lang="ja-JP" altLang="ja-JP" sz="1000" b="0" i="0" baseline="0">
              <a:solidFill>
                <a:schemeClr val="dk1"/>
              </a:solidFill>
              <a:effectLst/>
              <a:latin typeface="+mn-lt"/>
              <a:ea typeface="+mn-ea"/>
              <a:cs typeface="+mn-cs"/>
            </a:rPr>
            <a:t>増加傾向</a:t>
          </a:r>
          <a:r>
            <a:rPr lang="ja-JP" altLang="en-US" sz="1000" b="0" i="0" baseline="0">
              <a:solidFill>
                <a:schemeClr val="dk1"/>
              </a:solidFill>
              <a:effectLst/>
              <a:latin typeface="+mn-lt"/>
              <a:ea typeface="+mn-ea"/>
              <a:cs typeface="+mn-cs"/>
            </a:rPr>
            <a:t>が続くと見込まれる。</a:t>
          </a:r>
          <a:endParaRPr lang="en-US" altLang="ja-JP" sz="10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000" b="0" i="0" baseline="0">
              <a:solidFill>
                <a:schemeClr val="dk1"/>
              </a:solidFill>
              <a:effectLst/>
              <a:latin typeface="+mn-lt"/>
              <a:ea typeface="+mn-ea"/>
              <a:cs typeface="+mn-cs"/>
            </a:rPr>
            <a:t>　簡易水道特別会計及び下水道特別会計についても同様に黒字となっており、収支額は増加している。これは、前年度と比較して簡水・下水道施設整備事業が減額となったことが要因となっている。</a:t>
          </a:r>
          <a:endParaRPr lang="en-US" altLang="ja-JP" sz="10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000" b="0" i="0" baseline="0">
              <a:solidFill>
                <a:schemeClr val="dk1"/>
              </a:solidFill>
              <a:effectLst/>
              <a:latin typeface="+mn-lt"/>
              <a:ea typeface="+mn-ea"/>
              <a:cs typeface="+mn-cs"/>
            </a:rPr>
            <a:t>　病院事業が独法化したことでその他の会計に算入されなくなったが、病院への繰出金や出資金の支出は継続して行っているため、医業収益の改善が行われ、経営改善が出来るよう注視していく。　</a:t>
          </a:r>
        </a:p>
        <a:p>
          <a:pPr marL="0" marR="0" indent="0" defTabSz="914400" rtl="0" eaLnBrk="1" fontAlgn="auto" latinLnBrk="0" hangingPunct="1">
            <a:lnSpc>
              <a:spcPct val="100000"/>
            </a:lnSpc>
            <a:spcBef>
              <a:spcPts val="0"/>
            </a:spcBef>
            <a:spcAft>
              <a:spcPts val="0"/>
            </a:spcAft>
            <a:buClrTx/>
            <a:buSzTx/>
            <a:buFontTx/>
            <a:buNone/>
            <a:tabLst/>
            <a:defRPr/>
          </a:pPr>
          <a:r>
            <a:rPr lang="ja-JP" altLang="en-US" sz="1000" b="0" i="0" baseline="0">
              <a:solidFill>
                <a:schemeClr val="dk1"/>
              </a:solidFill>
              <a:effectLst/>
              <a:latin typeface="+mn-lt"/>
              <a:ea typeface="+mn-ea"/>
              <a:cs typeface="+mn-cs"/>
            </a:rPr>
            <a:t>　標準財政規模が今後も減少していることが見込まれるため、標準財政規模比は全体的に上がっていくことが予想される。それぞれの会計で対象者の増加や施設整備事業を控えており、一般会計からの繰入金が増加することが見込まれる。各会計収入の見直し等を行うことにより健全な運営を継続できるように努めたい。</a:t>
          </a:r>
        </a:p>
        <a:p>
          <a:pPr marL="0" marR="0" indent="0" defTabSz="914400" rtl="0" eaLnBrk="1" fontAlgn="auto" latinLnBrk="0" hangingPunct="1">
            <a:lnSpc>
              <a:spcPct val="100000"/>
            </a:lnSpc>
            <a:spcBef>
              <a:spcPts val="0"/>
            </a:spcBef>
            <a:spcAft>
              <a:spcPts val="0"/>
            </a:spcAft>
            <a:buClrTx/>
            <a:buSzTx/>
            <a:buFontTx/>
            <a:buNone/>
            <a:tabLst/>
            <a:defRPr/>
          </a:pPr>
          <a:endParaRPr lang="en-US" altLang="ja-JP" sz="11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endParaRPr lang="ja-JP" altLang="ja-JP" sz="1400">
            <a:effectLst/>
          </a:endParaRPr>
        </a:p>
        <a:p>
          <a:pPr marL="0" marR="0" indent="0" defTabSz="914400" rtl="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3" customWidth="1"/>
    <col min="12" max="12" width="2.21875" style="173" customWidth="1"/>
    <col min="13" max="17" width="2.33203125" style="173" customWidth="1"/>
    <col min="18" max="119" width="2.109375" style="173" customWidth="1"/>
    <col min="120" max="16384" width="0" style="173"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4"/>
      <c r="DK1" s="174"/>
      <c r="DL1" s="174"/>
      <c r="DM1" s="174"/>
      <c r="DN1" s="174"/>
      <c r="DO1" s="174"/>
    </row>
    <row r="2" spans="1:119" ht="24" thickBot="1" x14ac:dyDescent="0.25">
      <c r="B2" s="175" t="s">
        <v>77</v>
      </c>
      <c r="C2" s="175"/>
      <c r="D2" s="176"/>
    </row>
    <row r="3" spans="1:119" ht="18.75" customHeight="1" thickBot="1" x14ac:dyDescent="0.25">
      <c r="A3" s="174"/>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4"/>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14626678</v>
      </c>
      <c r="BO4" s="384"/>
      <c r="BP4" s="384"/>
      <c r="BQ4" s="384"/>
      <c r="BR4" s="384"/>
      <c r="BS4" s="384"/>
      <c r="BT4" s="384"/>
      <c r="BU4" s="385"/>
      <c r="BV4" s="383">
        <v>14232253</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9.1</v>
      </c>
      <c r="CU4" s="390"/>
      <c r="CV4" s="390"/>
      <c r="CW4" s="390"/>
      <c r="CX4" s="390"/>
      <c r="CY4" s="390"/>
      <c r="CZ4" s="390"/>
      <c r="DA4" s="391"/>
      <c r="DB4" s="389">
        <v>7.7</v>
      </c>
      <c r="DC4" s="390"/>
      <c r="DD4" s="390"/>
      <c r="DE4" s="390"/>
      <c r="DF4" s="390"/>
      <c r="DG4" s="390"/>
      <c r="DH4" s="390"/>
      <c r="DI4" s="391"/>
    </row>
    <row r="5" spans="1:119" ht="18.75" customHeight="1" x14ac:dyDescent="0.2">
      <c r="A5" s="174"/>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13860651</v>
      </c>
      <c r="BO5" s="421"/>
      <c r="BP5" s="421"/>
      <c r="BQ5" s="421"/>
      <c r="BR5" s="421"/>
      <c r="BS5" s="421"/>
      <c r="BT5" s="421"/>
      <c r="BU5" s="422"/>
      <c r="BV5" s="420">
        <v>13540287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92.1</v>
      </c>
      <c r="CU5" s="418"/>
      <c r="CV5" s="418"/>
      <c r="CW5" s="418"/>
      <c r="CX5" s="418"/>
      <c r="CY5" s="418"/>
      <c r="CZ5" s="418"/>
      <c r="DA5" s="419"/>
      <c r="DB5" s="417">
        <v>89.6</v>
      </c>
      <c r="DC5" s="418"/>
      <c r="DD5" s="418"/>
      <c r="DE5" s="418"/>
      <c r="DF5" s="418"/>
      <c r="DG5" s="418"/>
      <c r="DH5" s="418"/>
      <c r="DI5" s="419"/>
    </row>
    <row r="6" spans="1:119" ht="18.75" customHeight="1" x14ac:dyDescent="0.2">
      <c r="A6" s="174"/>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766027</v>
      </c>
      <c r="BO6" s="421"/>
      <c r="BP6" s="421"/>
      <c r="BQ6" s="421"/>
      <c r="BR6" s="421"/>
      <c r="BS6" s="421"/>
      <c r="BT6" s="421"/>
      <c r="BU6" s="422"/>
      <c r="BV6" s="420">
        <v>691966</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92.9</v>
      </c>
      <c r="CU6" s="458"/>
      <c r="CV6" s="458"/>
      <c r="CW6" s="458"/>
      <c r="CX6" s="458"/>
      <c r="CY6" s="458"/>
      <c r="CZ6" s="458"/>
      <c r="DA6" s="459"/>
      <c r="DB6" s="457">
        <v>91.5</v>
      </c>
      <c r="DC6" s="458"/>
      <c r="DD6" s="458"/>
      <c r="DE6" s="458"/>
      <c r="DF6" s="458"/>
      <c r="DG6" s="458"/>
      <c r="DH6" s="458"/>
      <c r="DI6" s="459"/>
    </row>
    <row r="7" spans="1:119" ht="18.75" customHeight="1" x14ac:dyDescent="0.2">
      <c r="A7" s="174"/>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48400</v>
      </c>
      <c r="BO7" s="421"/>
      <c r="BP7" s="421"/>
      <c r="BQ7" s="421"/>
      <c r="BR7" s="421"/>
      <c r="BS7" s="421"/>
      <c r="BT7" s="421"/>
      <c r="BU7" s="422"/>
      <c r="BV7" s="420">
        <v>82063</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7865187</v>
      </c>
      <c r="CU7" s="421"/>
      <c r="CV7" s="421"/>
      <c r="CW7" s="421"/>
      <c r="CX7" s="421"/>
      <c r="CY7" s="421"/>
      <c r="CZ7" s="421"/>
      <c r="DA7" s="422"/>
      <c r="DB7" s="420">
        <v>7874902</v>
      </c>
      <c r="DC7" s="421"/>
      <c r="DD7" s="421"/>
      <c r="DE7" s="421"/>
      <c r="DF7" s="421"/>
      <c r="DG7" s="421"/>
      <c r="DH7" s="421"/>
      <c r="DI7" s="422"/>
    </row>
    <row r="8" spans="1:119" ht="18.75" customHeight="1" thickBot="1" x14ac:dyDescent="0.25">
      <c r="A8" s="174"/>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717627</v>
      </c>
      <c r="BO8" s="421"/>
      <c r="BP8" s="421"/>
      <c r="BQ8" s="421"/>
      <c r="BR8" s="421"/>
      <c r="BS8" s="421"/>
      <c r="BT8" s="421"/>
      <c r="BU8" s="422"/>
      <c r="BV8" s="420">
        <v>609903</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0.6</v>
      </c>
      <c r="CU8" s="461"/>
      <c r="CV8" s="461"/>
      <c r="CW8" s="461"/>
      <c r="CX8" s="461"/>
      <c r="CY8" s="461"/>
      <c r="CZ8" s="461"/>
      <c r="DA8" s="462"/>
      <c r="DB8" s="460">
        <v>0.61</v>
      </c>
      <c r="DC8" s="461"/>
      <c r="DD8" s="461"/>
      <c r="DE8" s="461"/>
      <c r="DF8" s="461"/>
      <c r="DG8" s="461"/>
      <c r="DH8" s="461"/>
      <c r="DI8" s="462"/>
    </row>
    <row r="9" spans="1:119" ht="18.75" customHeight="1" thickBot="1" x14ac:dyDescent="0.25">
      <c r="A9" s="174"/>
      <c r="B9" s="414" t="s">
        <v>106</v>
      </c>
      <c r="C9" s="415"/>
      <c r="D9" s="415"/>
      <c r="E9" s="415"/>
      <c r="F9" s="415"/>
      <c r="G9" s="415"/>
      <c r="H9" s="415"/>
      <c r="I9" s="415"/>
      <c r="J9" s="415"/>
      <c r="K9" s="463"/>
      <c r="L9" s="464" t="s">
        <v>107</v>
      </c>
      <c r="M9" s="465"/>
      <c r="N9" s="465"/>
      <c r="O9" s="465"/>
      <c r="P9" s="465"/>
      <c r="Q9" s="466"/>
      <c r="R9" s="467">
        <v>22512</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107724</v>
      </c>
      <c r="BO9" s="421"/>
      <c r="BP9" s="421"/>
      <c r="BQ9" s="421"/>
      <c r="BR9" s="421"/>
      <c r="BS9" s="421"/>
      <c r="BT9" s="421"/>
      <c r="BU9" s="422"/>
      <c r="BV9" s="420">
        <v>120775</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15.2</v>
      </c>
      <c r="CU9" s="418"/>
      <c r="CV9" s="418"/>
      <c r="CW9" s="418"/>
      <c r="CX9" s="418"/>
      <c r="CY9" s="418"/>
      <c r="CZ9" s="418"/>
      <c r="DA9" s="419"/>
      <c r="DB9" s="417">
        <v>16.2</v>
      </c>
      <c r="DC9" s="418"/>
      <c r="DD9" s="418"/>
      <c r="DE9" s="418"/>
      <c r="DF9" s="418"/>
      <c r="DG9" s="418"/>
      <c r="DH9" s="418"/>
      <c r="DI9" s="419"/>
    </row>
    <row r="10" spans="1:119" ht="18.75" customHeight="1" thickBot="1" x14ac:dyDescent="0.25">
      <c r="A10" s="174"/>
      <c r="B10" s="414"/>
      <c r="C10" s="415"/>
      <c r="D10" s="415"/>
      <c r="E10" s="415"/>
      <c r="F10" s="415"/>
      <c r="G10" s="415"/>
      <c r="H10" s="415"/>
      <c r="I10" s="415"/>
      <c r="J10" s="415"/>
      <c r="K10" s="463"/>
      <c r="L10" s="470" t="s">
        <v>112</v>
      </c>
      <c r="M10" s="450"/>
      <c r="N10" s="450"/>
      <c r="O10" s="450"/>
      <c r="P10" s="450"/>
      <c r="Q10" s="451"/>
      <c r="R10" s="471">
        <v>25419</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2248</v>
      </c>
      <c r="BO10" s="421"/>
      <c r="BP10" s="421"/>
      <c r="BQ10" s="421"/>
      <c r="BR10" s="421"/>
      <c r="BS10" s="421"/>
      <c r="BT10" s="421"/>
      <c r="BU10" s="422"/>
      <c r="BV10" s="420">
        <v>284458</v>
      </c>
      <c r="BW10" s="421"/>
      <c r="BX10" s="421"/>
      <c r="BY10" s="421"/>
      <c r="BZ10" s="421"/>
      <c r="CA10" s="421"/>
      <c r="CB10" s="421"/>
      <c r="CC10" s="422"/>
      <c r="CD10" s="177" t="s">
        <v>115</v>
      </c>
      <c r="CE10" s="178"/>
      <c r="CF10" s="178"/>
      <c r="CG10" s="178"/>
      <c r="CH10" s="178"/>
      <c r="CI10" s="178"/>
      <c r="CJ10" s="178"/>
      <c r="CK10" s="178"/>
      <c r="CL10" s="178"/>
      <c r="CM10" s="178"/>
      <c r="CN10" s="178"/>
      <c r="CO10" s="178"/>
      <c r="CP10" s="178"/>
      <c r="CQ10" s="178"/>
      <c r="CR10" s="178"/>
      <c r="CS10" s="179"/>
      <c r="CT10" s="180"/>
      <c r="CU10" s="181"/>
      <c r="CV10" s="181"/>
      <c r="CW10" s="181"/>
      <c r="CX10" s="181"/>
      <c r="CY10" s="181"/>
      <c r="CZ10" s="181"/>
      <c r="DA10" s="182"/>
      <c r="DB10" s="180"/>
      <c r="DC10" s="181"/>
      <c r="DD10" s="181"/>
      <c r="DE10" s="181"/>
      <c r="DF10" s="181"/>
      <c r="DG10" s="181"/>
      <c r="DH10" s="181"/>
      <c r="DI10" s="182"/>
    </row>
    <row r="11" spans="1:119" ht="18.75" customHeight="1" thickBot="1" x14ac:dyDescent="0.25">
      <c r="A11" s="174"/>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119</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4"/>
      <c r="B12" s="480" t="s">
        <v>123</v>
      </c>
      <c r="C12" s="481"/>
      <c r="D12" s="481"/>
      <c r="E12" s="481"/>
      <c r="F12" s="481"/>
      <c r="G12" s="481"/>
      <c r="H12" s="481"/>
      <c r="I12" s="481"/>
      <c r="J12" s="481"/>
      <c r="K12" s="482"/>
      <c r="L12" s="489" t="s">
        <v>124</v>
      </c>
      <c r="M12" s="490"/>
      <c r="N12" s="490"/>
      <c r="O12" s="490"/>
      <c r="P12" s="490"/>
      <c r="Q12" s="491"/>
      <c r="R12" s="492">
        <v>21742</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331718</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4"/>
      <c r="B13" s="483"/>
      <c r="C13" s="484"/>
      <c r="D13" s="484"/>
      <c r="E13" s="484"/>
      <c r="F13" s="484"/>
      <c r="G13" s="484"/>
      <c r="H13" s="484"/>
      <c r="I13" s="484"/>
      <c r="J13" s="484"/>
      <c r="K13" s="485"/>
      <c r="L13" s="183"/>
      <c r="M13" s="511" t="s">
        <v>130</v>
      </c>
      <c r="N13" s="512"/>
      <c r="O13" s="512"/>
      <c r="P13" s="512"/>
      <c r="Q13" s="513"/>
      <c r="R13" s="504">
        <v>21410</v>
      </c>
      <c r="S13" s="505"/>
      <c r="T13" s="505"/>
      <c r="U13" s="505"/>
      <c r="V13" s="506"/>
      <c r="W13" s="436" t="s">
        <v>131</v>
      </c>
      <c r="X13" s="437"/>
      <c r="Y13" s="437"/>
      <c r="Z13" s="437"/>
      <c r="AA13" s="437"/>
      <c r="AB13" s="427"/>
      <c r="AC13" s="471">
        <v>186</v>
      </c>
      <c r="AD13" s="472"/>
      <c r="AE13" s="472"/>
      <c r="AF13" s="472"/>
      <c r="AG13" s="514"/>
      <c r="AH13" s="471">
        <v>207</v>
      </c>
      <c r="AI13" s="472"/>
      <c r="AJ13" s="472"/>
      <c r="AK13" s="472"/>
      <c r="AL13" s="473"/>
      <c r="AM13" s="449" t="s">
        <v>132</v>
      </c>
      <c r="AN13" s="450"/>
      <c r="AO13" s="450"/>
      <c r="AP13" s="450"/>
      <c r="AQ13" s="450"/>
      <c r="AR13" s="450"/>
      <c r="AS13" s="450"/>
      <c r="AT13" s="451"/>
      <c r="AU13" s="452" t="s">
        <v>119</v>
      </c>
      <c r="AV13" s="453"/>
      <c r="AW13" s="453"/>
      <c r="AX13" s="453"/>
      <c r="AY13" s="454" t="s">
        <v>133</v>
      </c>
      <c r="AZ13" s="455"/>
      <c r="BA13" s="455"/>
      <c r="BB13" s="455"/>
      <c r="BC13" s="455"/>
      <c r="BD13" s="455"/>
      <c r="BE13" s="455"/>
      <c r="BF13" s="455"/>
      <c r="BG13" s="455"/>
      <c r="BH13" s="455"/>
      <c r="BI13" s="455"/>
      <c r="BJ13" s="455"/>
      <c r="BK13" s="455"/>
      <c r="BL13" s="455"/>
      <c r="BM13" s="456"/>
      <c r="BN13" s="420">
        <v>-221746</v>
      </c>
      <c r="BO13" s="421"/>
      <c r="BP13" s="421"/>
      <c r="BQ13" s="421"/>
      <c r="BR13" s="421"/>
      <c r="BS13" s="421"/>
      <c r="BT13" s="421"/>
      <c r="BU13" s="422"/>
      <c r="BV13" s="420">
        <v>405233</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14.7</v>
      </c>
      <c r="CU13" s="418"/>
      <c r="CV13" s="418"/>
      <c r="CW13" s="418"/>
      <c r="CX13" s="418"/>
      <c r="CY13" s="418"/>
      <c r="CZ13" s="418"/>
      <c r="DA13" s="419"/>
      <c r="DB13" s="417">
        <v>14.3</v>
      </c>
      <c r="DC13" s="418"/>
      <c r="DD13" s="418"/>
      <c r="DE13" s="418"/>
      <c r="DF13" s="418"/>
      <c r="DG13" s="418"/>
      <c r="DH13" s="418"/>
      <c r="DI13" s="419"/>
    </row>
    <row r="14" spans="1:119" ht="18.75" customHeight="1" thickBot="1" x14ac:dyDescent="0.25">
      <c r="A14" s="174"/>
      <c r="B14" s="483"/>
      <c r="C14" s="484"/>
      <c r="D14" s="484"/>
      <c r="E14" s="484"/>
      <c r="F14" s="484"/>
      <c r="G14" s="484"/>
      <c r="H14" s="484"/>
      <c r="I14" s="484"/>
      <c r="J14" s="484"/>
      <c r="K14" s="485"/>
      <c r="L14" s="501" t="s">
        <v>135</v>
      </c>
      <c r="M14" s="502"/>
      <c r="N14" s="502"/>
      <c r="O14" s="502"/>
      <c r="P14" s="502"/>
      <c r="Q14" s="503"/>
      <c r="R14" s="504">
        <v>22204</v>
      </c>
      <c r="S14" s="505"/>
      <c r="T14" s="505"/>
      <c r="U14" s="505"/>
      <c r="V14" s="506"/>
      <c r="W14" s="410"/>
      <c r="X14" s="411"/>
      <c r="Y14" s="411"/>
      <c r="Z14" s="411"/>
      <c r="AA14" s="411"/>
      <c r="AB14" s="400"/>
      <c r="AC14" s="507">
        <v>1.9</v>
      </c>
      <c r="AD14" s="508"/>
      <c r="AE14" s="508"/>
      <c r="AF14" s="508"/>
      <c r="AG14" s="509"/>
      <c r="AH14" s="507">
        <v>1.8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72.3</v>
      </c>
      <c r="CU14" s="519"/>
      <c r="CV14" s="519"/>
      <c r="CW14" s="519"/>
      <c r="CX14" s="519"/>
      <c r="CY14" s="519"/>
      <c r="CZ14" s="519"/>
      <c r="DA14" s="520"/>
      <c r="DB14" s="518">
        <v>85.2</v>
      </c>
      <c r="DC14" s="519"/>
      <c r="DD14" s="519"/>
      <c r="DE14" s="519"/>
      <c r="DF14" s="519"/>
      <c r="DG14" s="519"/>
      <c r="DH14" s="519"/>
      <c r="DI14" s="520"/>
    </row>
    <row r="15" spans="1:119" ht="18.75" customHeight="1" x14ac:dyDescent="0.2">
      <c r="A15" s="174"/>
      <c r="B15" s="483"/>
      <c r="C15" s="484"/>
      <c r="D15" s="484"/>
      <c r="E15" s="484"/>
      <c r="F15" s="484"/>
      <c r="G15" s="484"/>
      <c r="H15" s="484"/>
      <c r="I15" s="484"/>
      <c r="J15" s="484"/>
      <c r="K15" s="485"/>
      <c r="L15" s="183"/>
      <c r="M15" s="511" t="s">
        <v>130</v>
      </c>
      <c r="N15" s="512"/>
      <c r="O15" s="512"/>
      <c r="P15" s="512"/>
      <c r="Q15" s="513"/>
      <c r="R15" s="504">
        <v>21905</v>
      </c>
      <c r="S15" s="505"/>
      <c r="T15" s="505"/>
      <c r="U15" s="505"/>
      <c r="V15" s="506"/>
      <c r="W15" s="436" t="s">
        <v>137</v>
      </c>
      <c r="X15" s="437"/>
      <c r="Y15" s="437"/>
      <c r="Z15" s="437"/>
      <c r="AA15" s="437"/>
      <c r="AB15" s="427"/>
      <c r="AC15" s="471">
        <v>3150</v>
      </c>
      <c r="AD15" s="472"/>
      <c r="AE15" s="472"/>
      <c r="AF15" s="472"/>
      <c r="AG15" s="514"/>
      <c r="AH15" s="471">
        <v>3740</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4041798</v>
      </c>
      <c r="BO15" s="384"/>
      <c r="BP15" s="384"/>
      <c r="BQ15" s="384"/>
      <c r="BR15" s="384"/>
      <c r="BS15" s="384"/>
      <c r="BT15" s="384"/>
      <c r="BU15" s="385"/>
      <c r="BV15" s="383">
        <v>3973314</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4"/>
      <c r="CU15" s="185"/>
      <c r="CV15" s="185"/>
      <c r="CW15" s="185"/>
      <c r="CX15" s="185"/>
      <c r="CY15" s="185"/>
      <c r="CZ15" s="185"/>
      <c r="DA15" s="186"/>
      <c r="DB15" s="184"/>
      <c r="DC15" s="185"/>
      <c r="DD15" s="185"/>
      <c r="DE15" s="185"/>
      <c r="DF15" s="185"/>
      <c r="DG15" s="185"/>
      <c r="DH15" s="185"/>
      <c r="DI15" s="186"/>
    </row>
    <row r="16" spans="1:119" ht="18.75" customHeight="1" x14ac:dyDescent="0.2">
      <c r="A16" s="174"/>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31.7</v>
      </c>
      <c r="AD16" s="508"/>
      <c r="AE16" s="508"/>
      <c r="AF16" s="508"/>
      <c r="AG16" s="509"/>
      <c r="AH16" s="507">
        <v>32.700000000000003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6643373</v>
      </c>
      <c r="BO16" s="421"/>
      <c r="BP16" s="421"/>
      <c r="BQ16" s="421"/>
      <c r="BR16" s="421"/>
      <c r="BS16" s="421"/>
      <c r="BT16" s="421"/>
      <c r="BU16" s="422"/>
      <c r="BV16" s="420">
        <v>6606226</v>
      </c>
      <c r="BW16" s="421"/>
      <c r="BX16" s="421"/>
      <c r="BY16" s="421"/>
      <c r="BZ16" s="421"/>
      <c r="CA16" s="421"/>
      <c r="CB16" s="421"/>
      <c r="CC16" s="422"/>
      <c r="CD16" s="187"/>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4"/>
      <c r="B17" s="486"/>
      <c r="C17" s="487"/>
      <c r="D17" s="487"/>
      <c r="E17" s="487"/>
      <c r="F17" s="487"/>
      <c r="G17" s="487"/>
      <c r="H17" s="487"/>
      <c r="I17" s="487"/>
      <c r="J17" s="487"/>
      <c r="K17" s="488"/>
      <c r="L17" s="188"/>
      <c r="M17" s="531" t="s">
        <v>143</v>
      </c>
      <c r="N17" s="532"/>
      <c r="O17" s="532"/>
      <c r="P17" s="532"/>
      <c r="Q17" s="533"/>
      <c r="R17" s="526" t="s">
        <v>144</v>
      </c>
      <c r="S17" s="527"/>
      <c r="T17" s="527"/>
      <c r="U17" s="527"/>
      <c r="V17" s="528"/>
      <c r="W17" s="436" t="s">
        <v>145</v>
      </c>
      <c r="X17" s="437"/>
      <c r="Y17" s="437"/>
      <c r="Z17" s="437"/>
      <c r="AA17" s="437"/>
      <c r="AB17" s="427"/>
      <c r="AC17" s="471">
        <v>6587</v>
      </c>
      <c r="AD17" s="472"/>
      <c r="AE17" s="472"/>
      <c r="AF17" s="472"/>
      <c r="AG17" s="514"/>
      <c r="AH17" s="471">
        <v>7486</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5176275</v>
      </c>
      <c r="BO17" s="421"/>
      <c r="BP17" s="421"/>
      <c r="BQ17" s="421"/>
      <c r="BR17" s="421"/>
      <c r="BS17" s="421"/>
      <c r="BT17" s="421"/>
      <c r="BU17" s="422"/>
      <c r="BV17" s="420">
        <v>5079945</v>
      </c>
      <c r="BW17" s="421"/>
      <c r="BX17" s="421"/>
      <c r="BY17" s="421"/>
      <c r="BZ17" s="421"/>
      <c r="CA17" s="421"/>
      <c r="CB17" s="421"/>
      <c r="CC17" s="422"/>
      <c r="CD17" s="187"/>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4"/>
      <c r="B18" s="542" t="s">
        <v>147</v>
      </c>
      <c r="C18" s="463"/>
      <c r="D18" s="463"/>
      <c r="E18" s="543"/>
      <c r="F18" s="543"/>
      <c r="G18" s="543"/>
      <c r="H18" s="543"/>
      <c r="I18" s="543"/>
      <c r="J18" s="543"/>
      <c r="K18" s="543"/>
      <c r="L18" s="544">
        <v>280.25</v>
      </c>
      <c r="M18" s="544"/>
      <c r="N18" s="544"/>
      <c r="O18" s="544"/>
      <c r="P18" s="544"/>
      <c r="Q18" s="544"/>
      <c r="R18" s="545"/>
      <c r="S18" s="545"/>
      <c r="T18" s="545"/>
      <c r="U18" s="545"/>
      <c r="V18" s="546"/>
      <c r="W18" s="438"/>
      <c r="X18" s="439"/>
      <c r="Y18" s="439"/>
      <c r="Z18" s="439"/>
      <c r="AA18" s="439"/>
      <c r="AB18" s="430"/>
      <c r="AC18" s="547">
        <v>66.400000000000006</v>
      </c>
      <c r="AD18" s="548"/>
      <c r="AE18" s="548"/>
      <c r="AF18" s="548"/>
      <c r="AG18" s="549"/>
      <c r="AH18" s="547">
        <v>65.5</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7228032</v>
      </c>
      <c r="BO18" s="421"/>
      <c r="BP18" s="421"/>
      <c r="BQ18" s="421"/>
      <c r="BR18" s="421"/>
      <c r="BS18" s="421"/>
      <c r="BT18" s="421"/>
      <c r="BU18" s="422"/>
      <c r="BV18" s="420">
        <v>7103060</v>
      </c>
      <c r="BW18" s="421"/>
      <c r="BX18" s="421"/>
      <c r="BY18" s="421"/>
      <c r="BZ18" s="421"/>
      <c r="CA18" s="421"/>
      <c r="CB18" s="421"/>
      <c r="CC18" s="422"/>
      <c r="CD18" s="187"/>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4"/>
      <c r="B19" s="542" t="s">
        <v>149</v>
      </c>
      <c r="C19" s="463"/>
      <c r="D19" s="463"/>
      <c r="E19" s="543"/>
      <c r="F19" s="543"/>
      <c r="G19" s="543"/>
      <c r="H19" s="543"/>
      <c r="I19" s="543"/>
      <c r="J19" s="543"/>
      <c r="K19" s="543"/>
      <c r="L19" s="551">
        <v>80</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9879665</v>
      </c>
      <c r="BO19" s="421"/>
      <c r="BP19" s="421"/>
      <c r="BQ19" s="421"/>
      <c r="BR19" s="421"/>
      <c r="BS19" s="421"/>
      <c r="BT19" s="421"/>
      <c r="BU19" s="422"/>
      <c r="BV19" s="420">
        <v>9314566</v>
      </c>
      <c r="BW19" s="421"/>
      <c r="BX19" s="421"/>
      <c r="BY19" s="421"/>
      <c r="BZ19" s="421"/>
      <c r="CA19" s="421"/>
      <c r="CB19" s="421"/>
      <c r="CC19" s="422"/>
      <c r="CD19" s="187"/>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4"/>
      <c r="B20" s="542" t="s">
        <v>151</v>
      </c>
      <c r="C20" s="463"/>
      <c r="D20" s="463"/>
      <c r="E20" s="543"/>
      <c r="F20" s="543"/>
      <c r="G20" s="543"/>
      <c r="H20" s="543"/>
      <c r="I20" s="543"/>
      <c r="J20" s="543"/>
      <c r="K20" s="543"/>
      <c r="L20" s="551">
        <v>9254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7"/>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4"/>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7"/>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4"/>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13918203</v>
      </c>
      <c r="BO22" s="384"/>
      <c r="BP22" s="384"/>
      <c r="BQ22" s="384"/>
      <c r="BR22" s="384"/>
      <c r="BS22" s="384"/>
      <c r="BT22" s="384"/>
      <c r="BU22" s="385"/>
      <c r="BV22" s="383">
        <v>14878067</v>
      </c>
      <c r="BW22" s="384"/>
      <c r="BX22" s="384"/>
      <c r="BY22" s="384"/>
      <c r="BZ22" s="384"/>
      <c r="CA22" s="384"/>
      <c r="CB22" s="384"/>
      <c r="CC22" s="385"/>
      <c r="CD22" s="187"/>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4"/>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11765044</v>
      </c>
      <c r="BO23" s="421"/>
      <c r="BP23" s="421"/>
      <c r="BQ23" s="421"/>
      <c r="BR23" s="421"/>
      <c r="BS23" s="421"/>
      <c r="BT23" s="421"/>
      <c r="BU23" s="422"/>
      <c r="BV23" s="420">
        <v>12591370</v>
      </c>
      <c r="BW23" s="421"/>
      <c r="BX23" s="421"/>
      <c r="BY23" s="421"/>
      <c r="BZ23" s="421"/>
      <c r="CA23" s="421"/>
      <c r="CB23" s="421"/>
      <c r="CC23" s="422"/>
      <c r="CD23" s="187"/>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4"/>
      <c r="B24" s="591"/>
      <c r="C24" s="567"/>
      <c r="D24" s="568"/>
      <c r="E24" s="470" t="s">
        <v>161</v>
      </c>
      <c r="F24" s="450"/>
      <c r="G24" s="450"/>
      <c r="H24" s="450"/>
      <c r="I24" s="450"/>
      <c r="J24" s="450"/>
      <c r="K24" s="451"/>
      <c r="L24" s="471">
        <v>1</v>
      </c>
      <c r="M24" s="472"/>
      <c r="N24" s="472"/>
      <c r="O24" s="472"/>
      <c r="P24" s="514"/>
      <c r="Q24" s="471">
        <v>4050</v>
      </c>
      <c r="R24" s="472"/>
      <c r="S24" s="472"/>
      <c r="T24" s="472"/>
      <c r="U24" s="472"/>
      <c r="V24" s="514"/>
      <c r="W24" s="566"/>
      <c r="X24" s="567"/>
      <c r="Y24" s="568"/>
      <c r="Z24" s="470" t="s">
        <v>162</v>
      </c>
      <c r="AA24" s="450"/>
      <c r="AB24" s="450"/>
      <c r="AC24" s="450"/>
      <c r="AD24" s="450"/>
      <c r="AE24" s="450"/>
      <c r="AF24" s="450"/>
      <c r="AG24" s="451"/>
      <c r="AH24" s="471">
        <v>249</v>
      </c>
      <c r="AI24" s="472"/>
      <c r="AJ24" s="472"/>
      <c r="AK24" s="472"/>
      <c r="AL24" s="514"/>
      <c r="AM24" s="471">
        <v>736044</v>
      </c>
      <c r="AN24" s="472"/>
      <c r="AO24" s="472"/>
      <c r="AP24" s="472"/>
      <c r="AQ24" s="472"/>
      <c r="AR24" s="514"/>
      <c r="AS24" s="471">
        <v>2956</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8234200</v>
      </c>
      <c r="BO24" s="421"/>
      <c r="BP24" s="421"/>
      <c r="BQ24" s="421"/>
      <c r="BR24" s="421"/>
      <c r="BS24" s="421"/>
      <c r="BT24" s="421"/>
      <c r="BU24" s="422"/>
      <c r="BV24" s="420">
        <v>8745964</v>
      </c>
      <c r="BW24" s="421"/>
      <c r="BX24" s="421"/>
      <c r="BY24" s="421"/>
      <c r="BZ24" s="421"/>
      <c r="CA24" s="421"/>
      <c r="CB24" s="421"/>
      <c r="CC24" s="422"/>
      <c r="CD24" s="187"/>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4"/>
      <c r="B25" s="591"/>
      <c r="C25" s="567"/>
      <c r="D25" s="568"/>
      <c r="E25" s="470" t="s">
        <v>164</v>
      </c>
      <c r="F25" s="450"/>
      <c r="G25" s="450"/>
      <c r="H25" s="450"/>
      <c r="I25" s="450"/>
      <c r="J25" s="450"/>
      <c r="K25" s="451"/>
      <c r="L25" s="471">
        <v>1</v>
      </c>
      <c r="M25" s="472"/>
      <c r="N25" s="472"/>
      <c r="O25" s="472"/>
      <c r="P25" s="514"/>
      <c r="Q25" s="471">
        <v>5120</v>
      </c>
      <c r="R25" s="472"/>
      <c r="S25" s="472"/>
      <c r="T25" s="472"/>
      <c r="U25" s="472"/>
      <c r="V25" s="514"/>
      <c r="W25" s="566"/>
      <c r="X25" s="567"/>
      <c r="Y25" s="568"/>
      <c r="Z25" s="470" t="s">
        <v>165</v>
      </c>
      <c r="AA25" s="450"/>
      <c r="AB25" s="450"/>
      <c r="AC25" s="450"/>
      <c r="AD25" s="450"/>
      <c r="AE25" s="450"/>
      <c r="AF25" s="450"/>
      <c r="AG25" s="451"/>
      <c r="AH25" s="471">
        <v>68</v>
      </c>
      <c r="AI25" s="472"/>
      <c r="AJ25" s="472"/>
      <c r="AK25" s="472"/>
      <c r="AL25" s="514"/>
      <c r="AM25" s="471">
        <v>184824</v>
      </c>
      <c r="AN25" s="472"/>
      <c r="AO25" s="472"/>
      <c r="AP25" s="472"/>
      <c r="AQ25" s="472"/>
      <c r="AR25" s="514"/>
      <c r="AS25" s="471">
        <v>2718</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1853978</v>
      </c>
      <c r="BO25" s="384"/>
      <c r="BP25" s="384"/>
      <c r="BQ25" s="384"/>
      <c r="BR25" s="384"/>
      <c r="BS25" s="384"/>
      <c r="BT25" s="384"/>
      <c r="BU25" s="385"/>
      <c r="BV25" s="383">
        <v>2368400</v>
      </c>
      <c r="BW25" s="384"/>
      <c r="BX25" s="384"/>
      <c r="BY25" s="384"/>
      <c r="BZ25" s="384"/>
      <c r="CA25" s="384"/>
      <c r="CB25" s="384"/>
      <c r="CC25" s="385"/>
      <c r="CD25" s="187"/>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4"/>
      <c r="B26" s="591"/>
      <c r="C26" s="567"/>
      <c r="D26" s="568"/>
      <c r="E26" s="470" t="s">
        <v>167</v>
      </c>
      <c r="F26" s="450"/>
      <c r="G26" s="450"/>
      <c r="H26" s="450"/>
      <c r="I26" s="450"/>
      <c r="J26" s="450"/>
      <c r="K26" s="451"/>
      <c r="L26" s="471">
        <v>1</v>
      </c>
      <c r="M26" s="472"/>
      <c r="N26" s="472"/>
      <c r="O26" s="472"/>
      <c r="P26" s="514"/>
      <c r="Q26" s="471">
        <v>4520</v>
      </c>
      <c r="R26" s="472"/>
      <c r="S26" s="472"/>
      <c r="T26" s="472"/>
      <c r="U26" s="472"/>
      <c r="V26" s="514"/>
      <c r="W26" s="566"/>
      <c r="X26" s="567"/>
      <c r="Y26" s="568"/>
      <c r="Z26" s="470" t="s">
        <v>168</v>
      </c>
      <c r="AA26" s="572"/>
      <c r="AB26" s="572"/>
      <c r="AC26" s="572"/>
      <c r="AD26" s="572"/>
      <c r="AE26" s="572"/>
      <c r="AF26" s="572"/>
      <c r="AG26" s="573"/>
      <c r="AH26" s="471">
        <v>9</v>
      </c>
      <c r="AI26" s="472"/>
      <c r="AJ26" s="472"/>
      <c r="AK26" s="472"/>
      <c r="AL26" s="514"/>
      <c r="AM26" s="471">
        <v>25560</v>
      </c>
      <c r="AN26" s="472"/>
      <c r="AO26" s="472"/>
      <c r="AP26" s="472"/>
      <c r="AQ26" s="472"/>
      <c r="AR26" s="514"/>
      <c r="AS26" s="471">
        <v>2840</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7"/>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4"/>
      <c r="B27" s="591"/>
      <c r="C27" s="567"/>
      <c r="D27" s="568"/>
      <c r="E27" s="470" t="s">
        <v>170</v>
      </c>
      <c r="F27" s="450"/>
      <c r="G27" s="450"/>
      <c r="H27" s="450"/>
      <c r="I27" s="450"/>
      <c r="J27" s="450"/>
      <c r="K27" s="451"/>
      <c r="L27" s="471">
        <v>1</v>
      </c>
      <c r="M27" s="472"/>
      <c r="N27" s="472"/>
      <c r="O27" s="472"/>
      <c r="P27" s="514"/>
      <c r="Q27" s="471">
        <v>3750</v>
      </c>
      <c r="R27" s="472"/>
      <c r="S27" s="472"/>
      <c r="T27" s="472"/>
      <c r="U27" s="472"/>
      <c r="V27" s="514"/>
      <c r="W27" s="566"/>
      <c r="X27" s="567"/>
      <c r="Y27" s="568"/>
      <c r="Z27" s="470" t="s">
        <v>171</v>
      </c>
      <c r="AA27" s="450"/>
      <c r="AB27" s="450"/>
      <c r="AC27" s="450"/>
      <c r="AD27" s="450"/>
      <c r="AE27" s="450"/>
      <c r="AF27" s="450"/>
      <c r="AG27" s="451"/>
      <c r="AH27" s="471">
        <v>19</v>
      </c>
      <c r="AI27" s="472"/>
      <c r="AJ27" s="472"/>
      <c r="AK27" s="472"/>
      <c r="AL27" s="514"/>
      <c r="AM27" s="471">
        <v>83999</v>
      </c>
      <c r="AN27" s="472"/>
      <c r="AO27" s="472"/>
      <c r="AP27" s="472"/>
      <c r="AQ27" s="472"/>
      <c r="AR27" s="514"/>
      <c r="AS27" s="471">
        <v>4421</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407552</v>
      </c>
      <c r="BO27" s="540"/>
      <c r="BP27" s="540"/>
      <c r="BQ27" s="540"/>
      <c r="BR27" s="540"/>
      <c r="BS27" s="540"/>
      <c r="BT27" s="540"/>
      <c r="BU27" s="541"/>
      <c r="BV27" s="539">
        <v>407550</v>
      </c>
      <c r="BW27" s="540"/>
      <c r="BX27" s="540"/>
      <c r="BY27" s="540"/>
      <c r="BZ27" s="540"/>
      <c r="CA27" s="540"/>
      <c r="CB27" s="540"/>
      <c r="CC27" s="541"/>
      <c r="CD27" s="189"/>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4"/>
      <c r="B28" s="591"/>
      <c r="C28" s="567"/>
      <c r="D28" s="568"/>
      <c r="E28" s="470" t="s">
        <v>173</v>
      </c>
      <c r="F28" s="450"/>
      <c r="G28" s="450"/>
      <c r="H28" s="450"/>
      <c r="I28" s="450"/>
      <c r="J28" s="450"/>
      <c r="K28" s="451"/>
      <c r="L28" s="471">
        <v>1</v>
      </c>
      <c r="M28" s="472"/>
      <c r="N28" s="472"/>
      <c r="O28" s="472"/>
      <c r="P28" s="514"/>
      <c r="Q28" s="471">
        <v>3550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1228384</v>
      </c>
      <c r="BO28" s="384"/>
      <c r="BP28" s="384"/>
      <c r="BQ28" s="384"/>
      <c r="BR28" s="384"/>
      <c r="BS28" s="384"/>
      <c r="BT28" s="384"/>
      <c r="BU28" s="385"/>
      <c r="BV28" s="383">
        <v>1557854</v>
      </c>
      <c r="BW28" s="384"/>
      <c r="BX28" s="384"/>
      <c r="BY28" s="384"/>
      <c r="BZ28" s="384"/>
      <c r="CA28" s="384"/>
      <c r="CB28" s="384"/>
      <c r="CC28" s="385"/>
      <c r="CD28" s="187"/>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4"/>
      <c r="B29" s="591"/>
      <c r="C29" s="567"/>
      <c r="D29" s="568"/>
      <c r="E29" s="470" t="s">
        <v>176</v>
      </c>
      <c r="F29" s="450"/>
      <c r="G29" s="450"/>
      <c r="H29" s="450"/>
      <c r="I29" s="450"/>
      <c r="J29" s="450"/>
      <c r="K29" s="451"/>
      <c r="L29" s="471">
        <v>12</v>
      </c>
      <c r="M29" s="472"/>
      <c r="N29" s="472"/>
      <c r="O29" s="472"/>
      <c r="P29" s="514"/>
      <c r="Q29" s="471">
        <v>3450</v>
      </c>
      <c r="R29" s="472"/>
      <c r="S29" s="472"/>
      <c r="T29" s="472"/>
      <c r="U29" s="472"/>
      <c r="V29" s="514"/>
      <c r="W29" s="569"/>
      <c r="X29" s="570"/>
      <c r="Y29" s="571"/>
      <c r="Z29" s="470" t="s">
        <v>177</v>
      </c>
      <c r="AA29" s="450"/>
      <c r="AB29" s="450"/>
      <c r="AC29" s="450"/>
      <c r="AD29" s="450"/>
      <c r="AE29" s="450"/>
      <c r="AF29" s="450"/>
      <c r="AG29" s="451"/>
      <c r="AH29" s="471">
        <v>268</v>
      </c>
      <c r="AI29" s="472"/>
      <c r="AJ29" s="472"/>
      <c r="AK29" s="472"/>
      <c r="AL29" s="514"/>
      <c r="AM29" s="471">
        <v>820043</v>
      </c>
      <c r="AN29" s="472"/>
      <c r="AO29" s="472"/>
      <c r="AP29" s="472"/>
      <c r="AQ29" s="472"/>
      <c r="AR29" s="514"/>
      <c r="AS29" s="471">
        <v>3060</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328216</v>
      </c>
      <c r="BO29" s="421"/>
      <c r="BP29" s="421"/>
      <c r="BQ29" s="421"/>
      <c r="BR29" s="421"/>
      <c r="BS29" s="421"/>
      <c r="BT29" s="421"/>
      <c r="BU29" s="422"/>
      <c r="BV29" s="420">
        <v>273090</v>
      </c>
      <c r="BW29" s="421"/>
      <c r="BX29" s="421"/>
      <c r="BY29" s="421"/>
      <c r="BZ29" s="421"/>
      <c r="CA29" s="421"/>
      <c r="CB29" s="421"/>
      <c r="CC29" s="422"/>
      <c r="CD29" s="189"/>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4"/>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95.7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3287664</v>
      </c>
      <c r="BO30" s="540"/>
      <c r="BP30" s="540"/>
      <c r="BQ30" s="540"/>
      <c r="BR30" s="540"/>
      <c r="BS30" s="540"/>
      <c r="BT30" s="540"/>
      <c r="BU30" s="541"/>
      <c r="BV30" s="539">
        <v>2795862</v>
      </c>
      <c r="BW30" s="540"/>
      <c r="BX30" s="540"/>
      <c r="BY30" s="540"/>
      <c r="BZ30" s="540"/>
      <c r="CA30" s="540"/>
      <c r="CB30" s="540"/>
      <c r="CC30" s="541"/>
      <c r="CD30" s="190"/>
      <c r="CE30" s="191"/>
      <c r="CF30" s="191"/>
      <c r="CG30" s="191"/>
      <c r="CH30" s="191"/>
      <c r="CI30" s="191"/>
      <c r="CJ30" s="191"/>
      <c r="CK30" s="191"/>
      <c r="CL30" s="191"/>
      <c r="CM30" s="191"/>
      <c r="CN30" s="191"/>
      <c r="CO30" s="191"/>
      <c r="CP30" s="191"/>
      <c r="CQ30" s="191"/>
      <c r="CR30" s="191"/>
      <c r="CS30" s="192"/>
      <c r="CT30" s="193"/>
      <c r="CU30" s="194"/>
      <c r="CV30" s="194"/>
      <c r="CW30" s="194"/>
      <c r="CX30" s="194"/>
      <c r="CY30" s="194"/>
      <c r="CZ30" s="194"/>
      <c r="DA30" s="195"/>
      <c r="DB30" s="193"/>
      <c r="DC30" s="194"/>
      <c r="DD30" s="194"/>
      <c r="DE30" s="194"/>
      <c r="DF30" s="194"/>
      <c r="DG30" s="194"/>
      <c r="DH30" s="194"/>
      <c r="DI30" s="195"/>
    </row>
    <row r="31" spans="1:113" ht="13.5" customHeight="1" x14ac:dyDescent="0.2">
      <c r="A31" s="174"/>
      <c r="B31" s="196"/>
      <c r="DI31" s="197"/>
    </row>
    <row r="32" spans="1:113" ht="13.5" customHeight="1" x14ac:dyDescent="0.2">
      <c r="A32" s="174"/>
      <c r="B32" s="198"/>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7"/>
    </row>
    <row r="33" spans="1:113" ht="13.5" customHeight="1" x14ac:dyDescent="0.2">
      <c r="A33" s="174"/>
      <c r="B33" s="198"/>
      <c r="C33" s="444" t="s">
        <v>186</v>
      </c>
      <c r="D33" s="444"/>
      <c r="E33" s="409" t="s">
        <v>187</v>
      </c>
      <c r="F33" s="409"/>
      <c r="G33" s="409"/>
      <c r="H33" s="409"/>
      <c r="I33" s="409"/>
      <c r="J33" s="409"/>
      <c r="K33" s="409"/>
      <c r="L33" s="409"/>
      <c r="M33" s="409"/>
      <c r="N33" s="409"/>
      <c r="O33" s="409"/>
      <c r="P33" s="409"/>
      <c r="Q33" s="409"/>
      <c r="R33" s="409"/>
      <c r="S33" s="409"/>
      <c r="T33" s="199"/>
      <c r="U33" s="444" t="s">
        <v>186</v>
      </c>
      <c r="V33" s="444"/>
      <c r="W33" s="409" t="s">
        <v>187</v>
      </c>
      <c r="X33" s="409"/>
      <c r="Y33" s="409"/>
      <c r="Z33" s="409"/>
      <c r="AA33" s="409"/>
      <c r="AB33" s="409"/>
      <c r="AC33" s="409"/>
      <c r="AD33" s="409"/>
      <c r="AE33" s="409"/>
      <c r="AF33" s="409"/>
      <c r="AG33" s="409"/>
      <c r="AH33" s="409"/>
      <c r="AI33" s="409"/>
      <c r="AJ33" s="409"/>
      <c r="AK33" s="409"/>
      <c r="AL33" s="199"/>
      <c r="AM33" s="444" t="s">
        <v>186</v>
      </c>
      <c r="AN33" s="444"/>
      <c r="AO33" s="409" t="s">
        <v>187</v>
      </c>
      <c r="AP33" s="409"/>
      <c r="AQ33" s="409"/>
      <c r="AR33" s="409"/>
      <c r="AS33" s="409"/>
      <c r="AT33" s="409"/>
      <c r="AU33" s="409"/>
      <c r="AV33" s="409"/>
      <c r="AW33" s="409"/>
      <c r="AX33" s="409"/>
      <c r="AY33" s="409"/>
      <c r="AZ33" s="409"/>
      <c r="BA33" s="409"/>
      <c r="BB33" s="409"/>
      <c r="BC33" s="409"/>
      <c r="BD33" s="200"/>
      <c r="BE33" s="409" t="s">
        <v>188</v>
      </c>
      <c r="BF33" s="409"/>
      <c r="BG33" s="409" t="s">
        <v>189</v>
      </c>
      <c r="BH33" s="409"/>
      <c r="BI33" s="409"/>
      <c r="BJ33" s="409"/>
      <c r="BK33" s="409"/>
      <c r="BL33" s="409"/>
      <c r="BM33" s="409"/>
      <c r="BN33" s="409"/>
      <c r="BO33" s="409"/>
      <c r="BP33" s="409"/>
      <c r="BQ33" s="409"/>
      <c r="BR33" s="409"/>
      <c r="BS33" s="409"/>
      <c r="BT33" s="409"/>
      <c r="BU33" s="409"/>
      <c r="BV33" s="200"/>
      <c r="BW33" s="444" t="s">
        <v>188</v>
      </c>
      <c r="BX33" s="444"/>
      <c r="BY33" s="409" t="s">
        <v>190</v>
      </c>
      <c r="BZ33" s="409"/>
      <c r="CA33" s="409"/>
      <c r="CB33" s="409"/>
      <c r="CC33" s="409"/>
      <c r="CD33" s="409"/>
      <c r="CE33" s="409"/>
      <c r="CF33" s="409"/>
      <c r="CG33" s="409"/>
      <c r="CH33" s="409"/>
      <c r="CI33" s="409"/>
      <c r="CJ33" s="409"/>
      <c r="CK33" s="409"/>
      <c r="CL33" s="409"/>
      <c r="CM33" s="409"/>
      <c r="CN33" s="199"/>
      <c r="CO33" s="444" t="s">
        <v>186</v>
      </c>
      <c r="CP33" s="444"/>
      <c r="CQ33" s="409" t="s">
        <v>191</v>
      </c>
      <c r="CR33" s="409"/>
      <c r="CS33" s="409"/>
      <c r="CT33" s="409"/>
      <c r="CU33" s="409"/>
      <c r="CV33" s="409"/>
      <c r="CW33" s="409"/>
      <c r="CX33" s="409"/>
      <c r="CY33" s="409"/>
      <c r="CZ33" s="409"/>
      <c r="DA33" s="409"/>
      <c r="DB33" s="409"/>
      <c r="DC33" s="409"/>
      <c r="DD33" s="409"/>
      <c r="DE33" s="409"/>
      <c r="DF33" s="199"/>
      <c r="DG33" s="609" t="s">
        <v>192</v>
      </c>
      <c r="DH33" s="609"/>
      <c r="DI33" s="201"/>
    </row>
    <row r="34" spans="1:113" ht="32.25" customHeight="1" x14ac:dyDescent="0.2">
      <c r="A34" s="174"/>
      <c r="B34" s="198"/>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4"/>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4"/>
      <c r="AM34" s="610" t="str">
        <f>IF(AO34="","",MAX(C34:D43,U34:V43)+1)</f>
        <v/>
      </c>
      <c r="AN34" s="610"/>
      <c r="AO34" s="611"/>
      <c r="AP34" s="611"/>
      <c r="AQ34" s="611"/>
      <c r="AR34" s="611"/>
      <c r="AS34" s="611"/>
      <c r="AT34" s="611"/>
      <c r="AU34" s="611"/>
      <c r="AV34" s="611"/>
      <c r="AW34" s="611"/>
      <c r="AX34" s="611"/>
      <c r="AY34" s="611"/>
      <c r="AZ34" s="611"/>
      <c r="BA34" s="611"/>
      <c r="BB34" s="611"/>
      <c r="BC34" s="611"/>
      <c r="BD34" s="174"/>
      <c r="BE34" s="610">
        <f>IF(BG34="","",MAX(C34:D43,U34:V43,AM34:AN43)+1)</f>
        <v>7</v>
      </c>
      <c r="BF34" s="610"/>
      <c r="BG34" s="611" t="str">
        <f>IF('各会計、関係団体の財政状況及び健全化判断比率'!B32="","",'各会計、関係団体の財政状況及び健全化判断比率'!B32)</f>
        <v>簡易水道特別会計</v>
      </c>
      <c r="BH34" s="611"/>
      <c r="BI34" s="611"/>
      <c r="BJ34" s="611"/>
      <c r="BK34" s="611"/>
      <c r="BL34" s="611"/>
      <c r="BM34" s="611"/>
      <c r="BN34" s="611"/>
      <c r="BO34" s="611"/>
      <c r="BP34" s="611"/>
      <c r="BQ34" s="611"/>
      <c r="BR34" s="611"/>
      <c r="BS34" s="611"/>
      <c r="BT34" s="611"/>
      <c r="BU34" s="611"/>
      <c r="BV34" s="174"/>
      <c r="BW34" s="610">
        <f>IF(BY34="","",MAX(C34:D43,U34:V43,AM34:AN43,BE34:BF43)+1)</f>
        <v>9</v>
      </c>
      <c r="BX34" s="610"/>
      <c r="BY34" s="611" t="str">
        <f>IF('各会計、関係団体の財政状況及び健全化判断比率'!B68="","",'各会計、関係団体の財政状況及び健全化判断比率'!B68)</f>
        <v>大月都留広域事務組合（一般会計）</v>
      </c>
      <c r="BZ34" s="611"/>
      <c r="CA34" s="611"/>
      <c r="CB34" s="611"/>
      <c r="CC34" s="611"/>
      <c r="CD34" s="611"/>
      <c r="CE34" s="611"/>
      <c r="CF34" s="611"/>
      <c r="CG34" s="611"/>
      <c r="CH34" s="611"/>
      <c r="CI34" s="611"/>
      <c r="CJ34" s="611"/>
      <c r="CK34" s="611"/>
      <c r="CL34" s="611"/>
      <c r="CM34" s="611"/>
      <c r="CN34" s="174"/>
      <c r="CO34" s="610">
        <f>IF(CQ34="","",MAX(C34:D43,U34:V43,AM34:AN43,BE34:BF43,BW34:BX43)+1)</f>
        <v>19</v>
      </c>
      <c r="CP34" s="610"/>
      <c r="CQ34" s="611" t="str">
        <f>IF('各会計、関係団体の財政状況及び健全化判断比率'!BS7="","",'各会計、関係団体の財政状況及び健全化判断比率'!BS7)</f>
        <v>（地独）大月市立中央病院</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1"/>
    </row>
    <row r="35" spans="1:113" ht="32.25" customHeight="1" x14ac:dyDescent="0.2">
      <c r="A35" s="174"/>
      <c r="B35" s="198"/>
      <c r="C35" s="610">
        <f>IF(E35="","",C34+1)</f>
        <v>2</v>
      </c>
      <c r="D35" s="610"/>
      <c r="E35" s="611" t="str">
        <f>IF('各会計、関係団体の財政状況及び健全化判断比率'!B8="","",'各会計、関係団体の財政状況及び健全化判断比率'!B8)</f>
        <v>大月短期大学特別会計</v>
      </c>
      <c r="F35" s="611"/>
      <c r="G35" s="611"/>
      <c r="H35" s="611"/>
      <c r="I35" s="611"/>
      <c r="J35" s="611"/>
      <c r="K35" s="611"/>
      <c r="L35" s="611"/>
      <c r="M35" s="611"/>
      <c r="N35" s="611"/>
      <c r="O35" s="611"/>
      <c r="P35" s="611"/>
      <c r="Q35" s="611"/>
      <c r="R35" s="611"/>
      <c r="S35" s="611"/>
      <c r="T35" s="174"/>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4"/>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4"/>
      <c r="BE35" s="610">
        <f t="shared" ref="BE35:BE43" si="1">IF(BG35="","",BE34+1)</f>
        <v>8</v>
      </c>
      <c r="BF35" s="610"/>
      <c r="BG35" s="611" t="str">
        <f>IF('各会計、関係団体の財政状況及び健全化判断比率'!B33="","",'各会計、関係団体の財政状況及び健全化判断比率'!B33)</f>
        <v>下水道特別会計</v>
      </c>
      <c r="BH35" s="611"/>
      <c r="BI35" s="611"/>
      <c r="BJ35" s="611"/>
      <c r="BK35" s="611"/>
      <c r="BL35" s="611"/>
      <c r="BM35" s="611"/>
      <c r="BN35" s="611"/>
      <c r="BO35" s="611"/>
      <c r="BP35" s="611"/>
      <c r="BQ35" s="611"/>
      <c r="BR35" s="611"/>
      <c r="BS35" s="611"/>
      <c r="BT35" s="611"/>
      <c r="BU35" s="611"/>
      <c r="BV35" s="174"/>
      <c r="BW35" s="610">
        <f t="shared" ref="BW35:BW43" si="2">IF(BY35="","",BW34+1)</f>
        <v>10</v>
      </c>
      <c r="BX35" s="610"/>
      <c r="BY35" s="611" t="str">
        <f>IF('各会計、関係団体の財政状況及び健全化判断比率'!B69="","",'各会計、関係団体の財政状況及び健全化判断比率'!B69)</f>
        <v>東部地域広域水道企業団（水道事業会計）</v>
      </c>
      <c r="BZ35" s="611"/>
      <c r="CA35" s="611"/>
      <c r="CB35" s="611"/>
      <c r="CC35" s="611"/>
      <c r="CD35" s="611"/>
      <c r="CE35" s="611"/>
      <c r="CF35" s="611"/>
      <c r="CG35" s="611"/>
      <c r="CH35" s="611"/>
      <c r="CI35" s="611"/>
      <c r="CJ35" s="611"/>
      <c r="CK35" s="611"/>
      <c r="CL35" s="611"/>
      <c r="CM35" s="611"/>
      <c r="CN35" s="174"/>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1"/>
    </row>
    <row r="36" spans="1:113" ht="32.25" customHeight="1" x14ac:dyDescent="0.2">
      <c r="A36" s="174"/>
      <c r="B36" s="198"/>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4"/>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4"/>
      <c r="AM36" s="610" t="str">
        <f t="shared" si="0"/>
        <v/>
      </c>
      <c r="AN36" s="610"/>
      <c r="AO36" s="611"/>
      <c r="AP36" s="611"/>
      <c r="AQ36" s="611"/>
      <c r="AR36" s="611"/>
      <c r="AS36" s="611"/>
      <c r="AT36" s="611"/>
      <c r="AU36" s="611"/>
      <c r="AV36" s="611"/>
      <c r="AW36" s="611"/>
      <c r="AX36" s="611"/>
      <c r="AY36" s="611"/>
      <c r="AZ36" s="611"/>
      <c r="BA36" s="611"/>
      <c r="BB36" s="611"/>
      <c r="BC36" s="611"/>
      <c r="BD36" s="174"/>
      <c r="BE36" s="610" t="str">
        <f t="shared" si="1"/>
        <v/>
      </c>
      <c r="BF36" s="610"/>
      <c r="BG36" s="611"/>
      <c r="BH36" s="611"/>
      <c r="BI36" s="611"/>
      <c r="BJ36" s="611"/>
      <c r="BK36" s="611"/>
      <c r="BL36" s="611"/>
      <c r="BM36" s="611"/>
      <c r="BN36" s="611"/>
      <c r="BO36" s="611"/>
      <c r="BP36" s="611"/>
      <c r="BQ36" s="611"/>
      <c r="BR36" s="611"/>
      <c r="BS36" s="611"/>
      <c r="BT36" s="611"/>
      <c r="BU36" s="611"/>
      <c r="BV36" s="174"/>
      <c r="BW36" s="610">
        <f t="shared" si="2"/>
        <v>11</v>
      </c>
      <c r="BX36" s="610"/>
      <c r="BY36" s="611" t="str">
        <f>IF('各会計、関係団体の財政状況及び健全化判断比率'!B70="","",'各会計、関係団体の財政状況及び健全化判断比率'!B70)</f>
        <v>山梨県市町村総合事務組合（一般会計）</v>
      </c>
      <c r="BZ36" s="611"/>
      <c r="CA36" s="611"/>
      <c r="CB36" s="611"/>
      <c r="CC36" s="611"/>
      <c r="CD36" s="611"/>
      <c r="CE36" s="611"/>
      <c r="CF36" s="611"/>
      <c r="CG36" s="611"/>
      <c r="CH36" s="611"/>
      <c r="CI36" s="611"/>
      <c r="CJ36" s="611"/>
      <c r="CK36" s="611"/>
      <c r="CL36" s="611"/>
      <c r="CM36" s="611"/>
      <c r="CN36" s="174"/>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1"/>
    </row>
    <row r="37" spans="1:113" ht="32.25" customHeight="1" x14ac:dyDescent="0.2">
      <c r="A37" s="174"/>
      <c r="B37" s="198"/>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4"/>
      <c r="U37" s="610">
        <f t="shared" si="4"/>
        <v>6</v>
      </c>
      <c r="V37" s="610"/>
      <c r="W37" s="611" t="str">
        <f>IF('各会計、関係団体の財政状況及び健全化判断比率'!B31="","",'各会計、関係団体の財政状況及び健全化判断比率'!B31)</f>
        <v>介護サービス特別会計</v>
      </c>
      <c r="X37" s="611"/>
      <c r="Y37" s="611"/>
      <c r="Z37" s="611"/>
      <c r="AA37" s="611"/>
      <c r="AB37" s="611"/>
      <c r="AC37" s="611"/>
      <c r="AD37" s="611"/>
      <c r="AE37" s="611"/>
      <c r="AF37" s="611"/>
      <c r="AG37" s="611"/>
      <c r="AH37" s="611"/>
      <c r="AI37" s="611"/>
      <c r="AJ37" s="611"/>
      <c r="AK37" s="611"/>
      <c r="AL37" s="174"/>
      <c r="AM37" s="610" t="str">
        <f t="shared" si="0"/>
        <v/>
      </c>
      <c r="AN37" s="610"/>
      <c r="AO37" s="611"/>
      <c r="AP37" s="611"/>
      <c r="AQ37" s="611"/>
      <c r="AR37" s="611"/>
      <c r="AS37" s="611"/>
      <c r="AT37" s="611"/>
      <c r="AU37" s="611"/>
      <c r="AV37" s="611"/>
      <c r="AW37" s="611"/>
      <c r="AX37" s="611"/>
      <c r="AY37" s="611"/>
      <c r="AZ37" s="611"/>
      <c r="BA37" s="611"/>
      <c r="BB37" s="611"/>
      <c r="BC37" s="611"/>
      <c r="BD37" s="174"/>
      <c r="BE37" s="610" t="str">
        <f t="shared" si="1"/>
        <v/>
      </c>
      <c r="BF37" s="610"/>
      <c r="BG37" s="611"/>
      <c r="BH37" s="611"/>
      <c r="BI37" s="611"/>
      <c r="BJ37" s="611"/>
      <c r="BK37" s="611"/>
      <c r="BL37" s="611"/>
      <c r="BM37" s="611"/>
      <c r="BN37" s="611"/>
      <c r="BO37" s="611"/>
      <c r="BP37" s="611"/>
      <c r="BQ37" s="611"/>
      <c r="BR37" s="611"/>
      <c r="BS37" s="611"/>
      <c r="BT37" s="611"/>
      <c r="BU37" s="611"/>
      <c r="BV37" s="174"/>
      <c r="BW37" s="610">
        <f t="shared" si="2"/>
        <v>12</v>
      </c>
      <c r="BX37" s="610"/>
      <c r="BY37" s="611" t="str">
        <f>IF('各会計、関係団体の財政状況及び健全化判断比率'!B71="","",'各会計、関係団体の財政状況及び健全化判断比率'!B71)</f>
        <v>山梨県市町村総合事務組合（電子化事業及び会館管理・研修事業特別会計）</v>
      </c>
      <c r="BZ37" s="611"/>
      <c r="CA37" s="611"/>
      <c r="CB37" s="611"/>
      <c r="CC37" s="611"/>
      <c r="CD37" s="611"/>
      <c r="CE37" s="611"/>
      <c r="CF37" s="611"/>
      <c r="CG37" s="611"/>
      <c r="CH37" s="611"/>
      <c r="CI37" s="611"/>
      <c r="CJ37" s="611"/>
      <c r="CK37" s="611"/>
      <c r="CL37" s="611"/>
      <c r="CM37" s="611"/>
      <c r="CN37" s="174"/>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1"/>
    </row>
    <row r="38" spans="1:113" ht="32.25" customHeight="1" x14ac:dyDescent="0.2">
      <c r="A38" s="174"/>
      <c r="B38" s="198"/>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4"/>
      <c r="U38" s="610" t="str">
        <f t="shared" si="4"/>
        <v/>
      </c>
      <c r="V38" s="610"/>
      <c r="W38" s="611"/>
      <c r="X38" s="611"/>
      <c r="Y38" s="611"/>
      <c r="Z38" s="611"/>
      <c r="AA38" s="611"/>
      <c r="AB38" s="611"/>
      <c r="AC38" s="611"/>
      <c r="AD38" s="611"/>
      <c r="AE38" s="611"/>
      <c r="AF38" s="611"/>
      <c r="AG38" s="611"/>
      <c r="AH38" s="611"/>
      <c r="AI38" s="611"/>
      <c r="AJ38" s="611"/>
      <c r="AK38" s="611"/>
      <c r="AL38" s="174"/>
      <c r="AM38" s="610" t="str">
        <f t="shared" si="0"/>
        <v/>
      </c>
      <c r="AN38" s="610"/>
      <c r="AO38" s="611"/>
      <c r="AP38" s="611"/>
      <c r="AQ38" s="611"/>
      <c r="AR38" s="611"/>
      <c r="AS38" s="611"/>
      <c r="AT38" s="611"/>
      <c r="AU38" s="611"/>
      <c r="AV38" s="611"/>
      <c r="AW38" s="611"/>
      <c r="AX38" s="611"/>
      <c r="AY38" s="611"/>
      <c r="AZ38" s="611"/>
      <c r="BA38" s="611"/>
      <c r="BB38" s="611"/>
      <c r="BC38" s="611"/>
      <c r="BD38" s="174"/>
      <c r="BE38" s="610" t="str">
        <f t="shared" si="1"/>
        <v/>
      </c>
      <c r="BF38" s="610"/>
      <c r="BG38" s="611"/>
      <c r="BH38" s="611"/>
      <c r="BI38" s="611"/>
      <c r="BJ38" s="611"/>
      <c r="BK38" s="611"/>
      <c r="BL38" s="611"/>
      <c r="BM38" s="611"/>
      <c r="BN38" s="611"/>
      <c r="BO38" s="611"/>
      <c r="BP38" s="611"/>
      <c r="BQ38" s="611"/>
      <c r="BR38" s="611"/>
      <c r="BS38" s="611"/>
      <c r="BT38" s="611"/>
      <c r="BU38" s="611"/>
      <c r="BV38" s="174"/>
      <c r="BW38" s="610">
        <f t="shared" si="2"/>
        <v>13</v>
      </c>
      <c r="BX38" s="610"/>
      <c r="BY38" s="611" t="str">
        <f>IF('各会計、関係団体の財政状況及び健全化判断比率'!B72="","",'各会計、関係団体の財政状況及び健全化判断比率'!B72)</f>
        <v>山梨県市町村総合事務組合（一般廃棄物最終処分場事業特別会計）</v>
      </c>
      <c r="BZ38" s="611"/>
      <c r="CA38" s="611"/>
      <c r="CB38" s="611"/>
      <c r="CC38" s="611"/>
      <c r="CD38" s="611"/>
      <c r="CE38" s="611"/>
      <c r="CF38" s="611"/>
      <c r="CG38" s="611"/>
      <c r="CH38" s="611"/>
      <c r="CI38" s="611"/>
      <c r="CJ38" s="611"/>
      <c r="CK38" s="611"/>
      <c r="CL38" s="611"/>
      <c r="CM38" s="611"/>
      <c r="CN38" s="174"/>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1"/>
    </row>
    <row r="39" spans="1:113" ht="32.25" customHeight="1" x14ac:dyDescent="0.2">
      <c r="A39" s="174"/>
      <c r="B39" s="198"/>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4"/>
      <c r="U39" s="610" t="str">
        <f t="shared" si="4"/>
        <v/>
      </c>
      <c r="V39" s="610"/>
      <c r="W39" s="611"/>
      <c r="X39" s="611"/>
      <c r="Y39" s="611"/>
      <c r="Z39" s="611"/>
      <c r="AA39" s="611"/>
      <c r="AB39" s="611"/>
      <c r="AC39" s="611"/>
      <c r="AD39" s="611"/>
      <c r="AE39" s="611"/>
      <c r="AF39" s="611"/>
      <c r="AG39" s="611"/>
      <c r="AH39" s="611"/>
      <c r="AI39" s="611"/>
      <c r="AJ39" s="611"/>
      <c r="AK39" s="611"/>
      <c r="AL39" s="174"/>
      <c r="AM39" s="610" t="str">
        <f t="shared" si="0"/>
        <v/>
      </c>
      <c r="AN39" s="610"/>
      <c r="AO39" s="611"/>
      <c r="AP39" s="611"/>
      <c r="AQ39" s="611"/>
      <c r="AR39" s="611"/>
      <c r="AS39" s="611"/>
      <c r="AT39" s="611"/>
      <c r="AU39" s="611"/>
      <c r="AV39" s="611"/>
      <c r="AW39" s="611"/>
      <c r="AX39" s="611"/>
      <c r="AY39" s="611"/>
      <c r="AZ39" s="611"/>
      <c r="BA39" s="611"/>
      <c r="BB39" s="611"/>
      <c r="BC39" s="611"/>
      <c r="BD39" s="174"/>
      <c r="BE39" s="610" t="str">
        <f t="shared" si="1"/>
        <v/>
      </c>
      <c r="BF39" s="610"/>
      <c r="BG39" s="611"/>
      <c r="BH39" s="611"/>
      <c r="BI39" s="611"/>
      <c r="BJ39" s="611"/>
      <c r="BK39" s="611"/>
      <c r="BL39" s="611"/>
      <c r="BM39" s="611"/>
      <c r="BN39" s="611"/>
      <c r="BO39" s="611"/>
      <c r="BP39" s="611"/>
      <c r="BQ39" s="611"/>
      <c r="BR39" s="611"/>
      <c r="BS39" s="611"/>
      <c r="BT39" s="611"/>
      <c r="BU39" s="611"/>
      <c r="BV39" s="174"/>
      <c r="BW39" s="610">
        <f t="shared" si="2"/>
        <v>14</v>
      </c>
      <c r="BX39" s="610"/>
      <c r="BY39" s="611" t="str">
        <f>IF('各会計、関係団体の財政状況及び健全化判断比率'!B73="","",'各会計、関係団体の財政状況及び健全化判断比率'!B73)</f>
        <v>山梨県市町村総合事務組合（入札参加資格審査事業特別会計）</v>
      </c>
      <c r="BZ39" s="611"/>
      <c r="CA39" s="611"/>
      <c r="CB39" s="611"/>
      <c r="CC39" s="611"/>
      <c r="CD39" s="611"/>
      <c r="CE39" s="611"/>
      <c r="CF39" s="611"/>
      <c r="CG39" s="611"/>
      <c r="CH39" s="611"/>
      <c r="CI39" s="611"/>
      <c r="CJ39" s="611"/>
      <c r="CK39" s="611"/>
      <c r="CL39" s="611"/>
      <c r="CM39" s="611"/>
      <c r="CN39" s="174"/>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1"/>
    </row>
    <row r="40" spans="1:113" ht="32.25" customHeight="1" x14ac:dyDescent="0.2">
      <c r="A40" s="174"/>
      <c r="B40" s="198"/>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4"/>
      <c r="U40" s="610" t="str">
        <f t="shared" si="4"/>
        <v/>
      </c>
      <c r="V40" s="610"/>
      <c r="W40" s="611"/>
      <c r="X40" s="611"/>
      <c r="Y40" s="611"/>
      <c r="Z40" s="611"/>
      <c r="AA40" s="611"/>
      <c r="AB40" s="611"/>
      <c r="AC40" s="611"/>
      <c r="AD40" s="611"/>
      <c r="AE40" s="611"/>
      <c r="AF40" s="611"/>
      <c r="AG40" s="611"/>
      <c r="AH40" s="611"/>
      <c r="AI40" s="611"/>
      <c r="AJ40" s="611"/>
      <c r="AK40" s="611"/>
      <c r="AL40" s="174"/>
      <c r="AM40" s="610" t="str">
        <f t="shared" si="0"/>
        <v/>
      </c>
      <c r="AN40" s="610"/>
      <c r="AO40" s="611"/>
      <c r="AP40" s="611"/>
      <c r="AQ40" s="611"/>
      <c r="AR40" s="611"/>
      <c r="AS40" s="611"/>
      <c r="AT40" s="611"/>
      <c r="AU40" s="611"/>
      <c r="AV40" s="611"/>
      <c r="AW40" s="611"/>
      <c r="AX40" s="611"/>
      <c r="AY40" s="611"/>
      <c r="AZ40" s="611"/>
      <c r="BA40" s="611"/>
      <c r="BB40" s="611"/>
      <c r="BC40" s="611"/>
      <c r="BD40" s="174"/>
      <c r="BE40" s="610" t="str">
        <f t="shared" si="1"/>
        <v/>
      </c>
      <c r="BF40" s="610"/>
      <c r="BG40" s="611"/>
      <c r="BH40" s="611"/>
      <c r="BI40" s="611"/>
      <c r="BJ40" s="611"/>
      <c r="BK40" s="611"/>
      <c r="BL40" s="611"/>
      <c r="BM40" s="611"/>
      <c r="BN40" s="611"/>
      <c r="BO40" s="611"/>
      <c r="BP40" s="611"/>
      <c r="BQ40" s="611"/>
      <c r="BR40" s="611"/>
      <c r="BS40" s="611"/>
      <c r="BT40" s="611"/>
      <c r="BU40" s="611"/>
      <c r="BV40" s="174"/>
      <c r="BW40" s="610">
        <f t="shared" si="2"/>
        <v>15</v>
      </c>
      <c r="BX40" s="610"/>
      <c r="BY40" s="611" t="str">
        <f>IF('各会計、関係団体の財政状況及び健全化判断比率'!B74="","",'各会計、関係団体の財政状況及び健全化判断比率'!B74)</f>
        <v>山梨県市町村総合事務組合（交通災害共済事業特別会計）</v>
      </c>
      <c r="BZ40" s="611"/>
      <c r="CA40" s="611"/>
      <c r="CB40" s="611"/>
      <c r="CC40" s="611"/>
      <c r="CD40" s="611"/>
      <c r="CE40" s="611"/>
      <c r="CF40" s="611"/>
      <c r="CG40" s="611"/>
      <c r="CH40" s="611"/>
      <c r="CI40" s="611"/>
      <c r="CJ40" s="611"/>
      <c r="CK40" s="611"/>
      <c r="CL40" s="611"/>
      <c r="CM40" s="611"/>
      <c r="CN40" s="174"/>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1"/>
    </row>
    <row r="41" spans="1:113" ht="32.25" customHeight="1" x14ac:dyDescent="0.2">
      <c r="A41" s="174"/>
      <c r="B41" s="198"/>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4"/>
      <c r="U41" s="610" t="str">
        <f t="shared" si="4"/>
        <v/>
      </c>
      <c r="V41" s="610"/>
      <c r="W41" s="611"/>
      <c r="X41" s="611"/>
      <c r="Y41" s="611"/>
      <c r="Z41" s="611"/>
      <c r="AA41" s="611"/>
      <c r="AB41" s="611"/>
      <c r="AC41" s="611"/>
      <c r="AD41" s="611"/>
      <c r="AE41" s="611"/>
      <c r="AF41" s="611"/>
      <c r="AG41" s="611"/>
      <c r="AH41" s="611"/>
      <c r="AI41" s="611"/>
      <c r="AJ41" s="611"/>
      <c r="AK41" s="611"/>
      <c r="AL41" s="174"/>
      <c r="AM41" s="610" t="str">
        <f t="shared" si="0"/>
        <v/>
      </c>
      <c r="AN41" s="610"/>
      <c r="AO41" s="611"/>
      <c r="AP41" s="611"/>
      <c r="AQ41" s="611"/>
      <c r="AR41" s="611"/>
      <c r="AS41" s="611"/>
      <c r="AT41" s="611"/>
      <c r="AU41" s="611"/>
      <c r="AV41" s="611"/>
      <c r="AW41" s="611"/>
      <c r="AX41" s="611"/>
      <c r="AY41" s="611"/>
      <c r="AZ41" s="611"/>
      <c r="BA41" s="611"/>
      <c r="BB41" s="611"/>
      <c r="BC41" s="611"/>
      <c r="BD41" s="174"/>
      <c r="BE41" s="610" t="str">
        <f t="shared" si="1"/>
        <v/>
      </c>
      <c r="BF41" s="610"/>
      <c r="BG41" s="611"/>
      <c r="BH41" s="611"/>
      <c r="BI41" s="611"/>
      <c r="BJ41" s="611"/>
      <c r="BK41" s="611"/>
      <c r="BL41" s="611"/>
      <c r="BM41" s="611"/>
      <c r="BN41" s="611"/>
      <c r="BO41" s="611"/>
      <c r="BP41" s="611"/>
      <c r="BQ41" s="611"/>
      <c r="BR41" s="611"/>
      <c r="BS41" s="611"/>
      <c r="BT41" s="611"/>
      <c r="BU41" s="611"/>
      <c r="BV41" s="174"/>
      <c r="BW41" s="610">
        <f t="shared" si="2"/>
        <v>16</v>
      </c>
      <c r="BX41" s="610"/>
      <c r="BY41" s="611" t="str">
        <f>IF('各会計、関係団体の財政状況及び健全化判断比率'!B75="","",'各会計、関係団体の財政状況及び健全化判断比率'!B75)</f>
        <v>山梨県後期高齢者医療広域連合（一般会計）</v>
      </c>
      <c r="BZ41" s="611"/>
      <c r="CA41" s="611"/>
      <c r="CB41" s="611"/>
      <c r="CC41" s="611"/>
      <c r="CD41" s="611"/>
      <c r="CE41" s="611"/>
      <c r="CF41" s="611"/>
      <c r="CG41" s="611"/>
      <c r="CH41" s="611"/>
      <c r="CI41" s="611"/>
      <c r="CJ41" s="611"/>
      <c r="CK41" s="611"/>
      <c r="CL41" s="611"/>
      <c r="CM41" s="611"/>
      <c r="CN41" s="174"/>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1"/>
    </row>
    <row r="42" spans="1:113" ht="32.25" customHeight="1" x14ac:dyDescent="0.2">
      <c r="B42" s="198"/>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4"/>
      <c r="U42" s="610" t="str">
        <f t="shared" si="4"/>
        <v/>
      </c>
      <c r="V42" s="610"/>
      <c r="W42" s="611"/>
      <c r="X42" s="611"/>
      <c r="Y42" s="611"/>
      <c r="Z42" s="611"/>
      <c r="AA42" s="611"/>
      <c r="AB42" s="611"/>
      <c r="AC42" s="611"/>
      <c r="AD42" s="611"/>
      <c r="AE42" s="611"/>
      <c r="AF42" s="611"/>
      <c r="AG42" s="611"/>
      <c r="AH42" s="611"/>
      <c r="AI42" s="611"/>
      <c r="AJ42" s="611"/>
      <c r="AK42" s="611"/>
      <c r="AL42" s="174"/>
      <c r="AM42" s="610" t="str">
        <f t="shared" si="0"/>
        <v/>
      </c>
      <c r="AN42" s="610"/>
      <c r="AO42" s="611"/>
      <c r="AP42" s="611"/>
      <c r="AQ42" s="611"/>
      <c r="AR42" s="611"/>
      <c r="AS42" s="611"/>
      <c r="AT42" s="611"/>
      <c r="AU42" s="611"/>
      <c r="AV42" s="611"/>
      <c r="AW42" s="611"/>
      <c r="AX42" s="611"/>
      <c r="AY42" s="611"/>
      <c r="AZ42" s="611"/>
      <c r="BA42" s="611"/>
      <c r="BB42" s="611"/>
      <c r="BC42" s="611"/>
      <c r="BD42" s="174"/>
      <c r="BE42" s="610" t="str">
        <f t="shared" si="1"/>
        <v/>
      </c>
      <c r="BF42" s="610"/>
      <c r="BG42" s="611"/>
      <c r="BH42" s="611"/>
      <c r="BI42" s="611"/>
      <c r="BJ42" s="611"/>
      <c r="BK42" s="611"/>
      <c r="BL42" s="611"/>
      <c r="BM42" s="611"/>
      <c r="BN42" s="611"/>
      <c r="BO42" s="611"/>
      <c r="BP42" s="611"/>
      <c r="BQ42" s="611"/>
      <c r="BR42" s="611"/>
      <c r="BS42" s="611"/>
      <c r="BT42" s="611"/>
      <c r="BU42" s="611"/>
      <c r="BV42" s="174"/>
      <c r="BW42" s="610">
        <f t="shared" si="2"/>
        <v>17</v>
      </c>
      <c r="BX42" s="610"/>
      <c r="BY42" s="611" t="str">
        <f>IF('各会計、関係団体の財政状況及び健全化判断比率'!B76="","",'各会計、関係団体の財政状況及び健全化判断比率'!B76)</f>
        <v>山梨県後期高齢者医療広域連合（後期高齢者医療特別会計）</v>
      </c>
      <c r="BZ42" s="611"/>
      <c r="CA42" s="611"/>
      <c r="CB42" s="611"/>
      <c r="CC42" s="611"/>
      <c r="CD42" s="611"/>
      <c r="CE42" s="611"/>
      <c r="CF42" s="611"/>
      <c r="CG42" s="611"/>
      <c r="CH42" s="611"/>
      <c r="CI42" s="611"/>
      <c r="CJ42" s="611"/>
      <c r="CK42" s="611"/>
      <c r="CL42" s="611"/>
      <c r="CM42" s="611"/>
      <c r="CN42" s="174"/>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1"/>
    </row>
    <row r="43" spans="1:113" ht="32.25" customHeight="1" x14ac:dyDescent="0.2">
      <c r="B43" s="198"/>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4"/>
      <c r="U43" s="610" t="str">
        <f t="shared" si="4"/>
        <v/>
      </c>
      <c r="V43" s="610"/>
      <c r="W43" s="611"/>
      <c r="X43" s="611"/>
      <c r="Y43" s="611"/>
      <c r="Z43" s="611"/>
      <c r="AA43" s="611"/>
      <c r="AB43" s="611"/>
      <c r="AC43" s="611"/>
      <c r="AD43" s="611"/>
      <c r="AE43" s="611"/>
      <c r="AF43" s="611"/>
      <c r="AG43" s="611"/>
      <c r="AH43" s="611"/>
      <c r="AI43" s="611"/>
      <c r="AJ43" s="611"/>
      <c r="AK43" s="611"/>
      <c r="AL43" s="174"/>
      <c r="AM43" s="610" t="str">
        <f t="shared" si="0"/>
        <v/>
      </c>
      <c r="AN43" s="610"/>
      <c r="AO43" s="611"/>
      <c r="AP43" s="611"/>
      <c r="AQ43" s="611"/>
      <c r="AR43" s="611"/>
      <c r="AS43" s="611"/>
      <c r="AT43" s="611"/>
      <c r="AU43" s="611"/>
      <c r="AV43" s="611"/>
      <c r="AW43" s="611"/>
      <c r="AX43" s="611"/>
      <c r="AY43" s="611"/>
      <c r="AZ43" s="611"/>
      <c r="BA43" s="611"/>
      <c r="BB43" s="611"/>
      <c r="BC43" s="611"/>
      <c r="BD43" s="174"/>
      <c r="BE43" s="610" t="str">
        <f t="shared" si="1"/>
        <v/>
      </c>
      <c r="BF43" s="610"/>
      <c r="BG43" s="611"/>
      <c r="BH43" s="611"/>
      <c r="BI43" s="611"/>
      <c r="BJ43" s="611"/>
      <c r="BK43" s="611"/>
      <c r="BL43" s="611"/>
      <c r="BM43" s="611"/>
      <c r="BN43" s="611"/>
      <c r="BO43" s="611"/>
      <c r="BP43" s="611"/>
      <c r="BQ43" s="611"/>
      <c r="BR43" s="611"/>
      <c r="BS43" s="611"/>
      <c r="BT43" s="611"/>
      <c r="BU43" s="611"/>
      <c r="BV43" s="174"/>
      <c r="BW43" s="610">
        <f t="shared" si="2"/>
        <v>18</v>
      </c>
      <c r="BX43" s="610"/>
      <c r="BY43" s="611" t="str">
        <f>IF('各会計、関係団体の財政状況及び健全化判断比率'!B77="","",'各会計、関係団体の財政状況及び健全化判断比率'!B77)</f>
        <v>富士・東部広域環境事務組合（一般会計）</v>
      </c>
      <c r="BZ43" s="611"/>
      <c r="CA43" s="611"/>
      <c r="CB43" s="611"/>
      <c r="CC43" s="611"/>
      <c r="CD43" s="611"/>
      <c r="CE43" s="611"/>
      <c r="CF43" s="611"/>
      <c r="CG43" s="611"/>
      <c r="CH43" s="611"/>
      <c r="CI43" s="611"/>
      <c r="CJ43" s="611"/>
      <c r="CK43" s="611"/>
      <c r="CL43" s="611"/>
      <c r="CM43" s="611"/>
      <c r="CN43" s="174"/>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1"/>
    </row>
    <row r="44" spans="1:113" ht="13.5" customHeight="1" thickBot="1" x14ac:dyDescent="0.25">
      <c r="B44" s="202"/>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4"/>
    </row>
    <row r="45" spans="1:113" x14ac:dyDescent="0.2"/>
    <row r="46" spans="1:113" x14ac:dyDescent="0.2">
      <c r="B46" s="173"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uBUlbFUsvmWMO4bykbo9OMh6P2Qpq0krBQvE/lyjG6VDGmdHQqj/FNsOWN7IYHqYvNjBN2ON2AoSihQfSdzeCA==" saltValue="y8eKGoKNUHj6UpvznlnM3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62" t="s">
        <v>532</v>
      </c>
      <c r="D34" s="1162"/>
      <c r="E34" s="1163"/>
      <c r="F34" s="32">
        <v>3.9</v>
      </c>
      <c r="G34" s="33">
        <v>4.7300000000000004</v>
      </c>
      <c r="H34" s="33">
        <v>5.68</v>
      </c>
      <c r="I34" s="33">
        <v>7.63</v>
      </c>
      <c r="J34" s="34">
        <v>8.93</v>
      </c>
      <c r="K34" s="22"/>
      <c r="L34" s="22"/>
      <c r="M34" s="22"/>
      <c r="N34" s="22"/>
      <c r="O34" s="22"/>
      <c r="P34" s="22"/>
    </row>
    <row r="35" spans="1:16" ht="39" customHeight="1" x14ac:dyDescent="0.2">
      <c r="A35" s="22"/>
      <c r="B35" s="35"/>
      <c r="C35" s="1158" t="s">
        <v>533</v>
      </c>
      <c r="D35" s="1158"/>
      <c r="E35" s="1159"/>
      <c r="F35" s="36">
        <v>0.01</v>
      </c>
      <c r="G35" s="37">
        <v>0.13</v>
      </c>
      <c r="H35" s="37">
        <v>0.1</v>
      </c>
      <c r="I35" s="37">
        <v>7.0000000000000007E-2</v>
      </c>
      <c r="J35" s="38">
        <v>0.47</v>
      </c>
      <c r="K35" s="22"/>
      <c r="L35" s="22"/>
      <c r="M35" s="22"/>
      <c r="N35" s="22"/>
      <c r="O35" s="22"/>
      <c r="P35" s="22"/>
    </row>
    <row r="36" spans="1:16" ht="39" customHeight="1" x14ac:dyDescent="0.2">
      <c r="A36" s="22"/>
      <c r="B36" s="35"/>
      <c r="C36" s="1158" t="s">
        <v>534</v>
      </c>
      <c r="D36" s="1158"/>
      <c r="E36" s="1159"/>
      <c r="F36" s="36">
        <v>0.71</v>
      </c>
      <c r="G36" s="37">
        <v>0.8</v>
      </c>
      <c r="H36" s="37">
        <v>1.36</v>
      </c>
      <c r="I36" s="37">
        <v>1.81</v>
      </c>
      <c r="J36" s="38">
        <v>0.27</v>
      </c>
      <c r="K36" s="22"/>
      <c r="L36" s="22"/>
      <c r="M36" s="22"/>
      <c r="N36" s="22"/>
      <c r="O36" s="22"/>
      <c r="P36" s="22"/>
    </row>
    <row r="37" spans="1:16" ht="39" customHeight="1" x14ac:dyDescent="0.2">
      <c r="A37" s="22"/>
      <c r="B37" s="35"/>
      <c r="C37" s="1158" t="s">
        <v>535</v>
      </c>
      <c r="D37" s="1158"/>
      <c r="E37" s="1159"/>
      <c r="F37" s="36">
        <v>0.09</v>
      </c>
      <c r="G37" s="37">
        <v>0.08</v>
      </c>
      <c r="H37" s="37">
        <v>0.16</v>
      </c>
      <c r="I37" s="37">
        <v>0.11</v>
      </c>
      <c r="J37" s="38">
        <v>0.19</v>
      </c>
      <c r="K37" s="22"/>
      <c r="L37" s="22"/>
      <c r="M37" s="22"/>
      <c r="N37" s="22"/>
      <c r="O37" s="22"/>
      <c r="P37" s="22"/>
    </row>
    <row r="38" spans="1:16" ht="39" customHeight="1" x14ac:dyDescent="0.2">
      <c r="A38" s="22"/>
      <c r="B38" s="35"/>
      <c r="C38" s="1158" t="s">
        <v>536</v>
      </c>
      <c r="D38" s="1158"/>
      <c r="E38" s="1159"/>
      <c r="F38" s="36">
        <v>0.01</v>
      </c>
      <c r="G38" s="37">
        <v>0</v>
      </c>
      <c r="H38" s="37">
        <v>0.01</v>
      </c>
      <c r="I38" s="37">
        <v>0.05</v>
      </c>
      <c r="J38" s="38">
        <v>0.14000000000000001</v>
      </c>
      <c r="K38" s="22"/>
      <c r="L38" s="22"/>
      <c r="M38" s="22"/>
      <c r="N38" s="22"/>
      <c r="O38" s="22"/>
      <c r="P38" s="22"/>
    </row>
    <row r="39" spans="1:16" ht="39" customHeight="1" x14ac:dyDescent="0.2">
      <c r="A39" s="22"/>
      <c r="B39" s="35"/>
      <c r="C39" s="1158" t="s">
        <v>537</v>
      </c>
      <c r="D39" s="1158"/>
      <c r="E39" s="1159"/>
      <c r="F39" s="36">
        <v>0.12</v>
      </c>
      <c r="G39" s="37">
        <v>0.44</v>
      </c>
      <c r="H39" s="37">
        <v>1.17</v>
      </c>
      <c r="I39" s="37">
        <v>0.55000000000000004</v>
      </c>
      <c r="J39" s="38">
        <v>0.03</v>
      </c>
      <c r="K39" s="22"/>
      <c r="L39" s="22"/>
      <c r="M39" s="22"/>
      <c r="N39" s="22"/>
      <c r="O39" s="22"/>
      <c r="P39" s="22"/>
    </row>
    <row r="40" spans="1:16" ht="39" customHeight="1" x14ac:dyDescent="0.2">
      <c r="A40" s="22"/>
      <c r="B40" s="35"/>
      <c r="C40" s="1158" t="s">
        <v>538</v>
      </c>
      <c r="D40" s="1158"/>
      <c r="E40" s="1159"/>
      <c r="F40" s="36">
        <v>0</v>
      </c>
      <c r="G40" s="37">
        <v>0.01</v>
      </c>
      <c r="H40" s="37">
        <v>0.01</v>
      </c>
      <c r="I40" s="37">
        <v>0</v>
      </c>
      <c r="J40" s="38">
        <v>0</v>
      </c>
      <c r="K40" s="22"/>
      <c r="L40" s="22"/>
      <c r="M40" s="22"/>
      <c r="N40" s="22"/>
      <c r="O40" s="22"/>
      <c r="P40" s="22"/>
    </row>
    <row r="41" spans="1:16" ht="39" customHeight="1" x14ac:dyDescent="0.2">
      <c r="A41" s="22"/>
      <c r="B41" s="35"/>
      <c r="C41" s="1158" t="s">
        <v>539</v>
      </c>
      <c r="D41" s="1158"/>
      <c r="E41" s="1159"/>
      <c r="F41" s="36">
        <v>0</v>
      </c>
      <c r="G41" s="37">
        <v>0</v>
      </c>
      <c r="H41" s="37">
        <v>0</v>
      </c>
      <c r="I41" s="37">
        <v>0.01</v>
      </c>
      <c r="J41" s="38">
        <v>0</v>
      </c>
      <c r="K41" s="22"/>
      <c r="L41" s="22"/>
      <c r="M41" s="22"/>
      <c r="N41" s="22"/>
      <c r="O41" s="22"/>
      <c r="P41" s="22"/>
    </row>
    <row r="42" spans="1:16" ht="39" customHeight="1" x14ac:dyDescent="0.2">
      <c r="A42" s="22"/>
      <c r="B42" s="39"/>
      <c r="C42" s="1158" t="s">
        <v>540</v>
      </c>
      <c r="D42" s="1158"/>
      <c r="E42" s="1159"/>
      <c r="F42" s="36" t="s">
        <v>488</v>
      </c>
      <c r="G42" s="37" t="s">
        <v>488</v>
      </c>
      <c r="H42" s="37" t="s">
        <v>488</v>
      </c>
      <c r="I42" s="37" t="s">
        <v>488</v>
      </c>
      <c r="J42" s="38" t="s">
        <v>488</v>
      </c>
      <c r="K42" s="22"/>
      <c r="L42" s="22"/>
      <c r="M42" s="22"/>
      <c r="N42" s="22"/>
      <c r="O42" s="22"/>
      <c r="P42" s="22"/>
    </row>
    <row r="43" spans="1:16" ht="39" customHeight="1" thickBot="1" x14ac:dyDescent="0.25">
      <c r="A43" s="22"/>
      <c r="B43" s="40"/>
      <c r="C43" s="1160" t="s">
        <v>541</v>
      </c>
      <c r="D43" s="1160"/>
      <c r="E43" s="1161"/>
      <c r="F43" s="41" t="s">
        <v>488</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XGmRzlAlUyTGJTZghuoGN28C1iemp5WPLy97Wz3vAK1aNSnoa7b6UrZOFEKSx2dMNrD20eBtH5ldet4EBRlew==" saltValue="r8fkT9l7WdNHctv+ilGa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1786</v>
      </c>
      <c r="L45" s="58">
        <v>1735</v>
      </c>
      <c r="M45" s="58">
        <v>1690</v>
      </c>
      <c r="N45" s="58">
        <v>1675</v>
      </c>
      <c r="O45" s="59">
        <v>1700</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2">
      <c r="A48" s="46"/>
      <c r="B48" s="1166"/>
      <c r="C48" s="1167"/>
      <c r="D48" s="60"/>
      <c r="E48" s="1172" t="s">
        <v>13</v>
      </c>
      <c r="F48" s="1172"/>
      <c r="G48" s="1172"/>
      <c r="H48" s="1172"/>
      <c r="I48" s="1172"/>
      <c r="J48" s="1173"/>
      <c r="K48" s="61">
        <v>319</v>
      </c>
      <c r="L48" s="62">
        <v>308</v>
      </c>
      <c r="M48" s="62">
        <v>329</v>
      </c>
      <c r="N48" s="62">
        <v>321</v>
      </c>
      <c r="O48" s="63">
        <v>333</v>
      </c>
      <c r="P48" s="46"/>
      <c r="Q48" s="46"/>
      <c r="R48" s="46"/>
      <c r="S48" s="46"/>
      <c r="T48" s="46"/>
      <c r="U48" s="46"/>
    </row>
    <row r="49" spans="1:21" ht="30.75" customHeight="1" x14ac:dyDescent="0.2">
      <c r="A49" s="46"/>
      <c r="B49" s="1166"/>
      <c r="C49" s="1167"/>
      <c r="D49" s="60"/>
      <c r="E49" s="1172" t="s">
        <v>14</v>
      </c>
      <c r="F49" s="1172"/>
      <c r="G49" s="1172"/>
      <c r="H49" s="1172"/>
      <c r="I49" s="1172"/>
      <c r="J49" s="1173"/>
      <c r="K49" s="61">
        <v>191</v>
      </c>
      <c r="L49" s="62">
        <v>223</v>
      </c>
      <c r="M49" s="62">
        <v>215</v>
      </c>
      <c r="N49" s="62">
        <v>206</v>
      </c>
      <c r="O49" s="63">
        <v>227</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488</v>
      </c>
      <c r="L50" s="62" t="s">
        <v>488</v>
      </c>
      <c r="M50" s="62" t="s">
        <v>488</v>
      </c>
      <c r="N50" s="62" t="s">
        <v>488</v>
      </c>
      <c r="O50" s="63" t="s">
        <v>488</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488</v>
      </c>
      <c r="L51" s="62" t="s">
        <v>488</v>
      </c>
      <c r="M51" s="62" t="s">
        <v>488</v>
      </c>
      <c r="N51" s="62" t="s">
        <v>488</v>
      </c>
      <c r="O51" s="63" t="s">
        <v>488</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1288</v>
      </c>
      <c r="L52" s="62">
        <v>1274</v>
      </c>
      <c r="M52" s="62">
        <v>1261</v>
      </c>
      <c r="N52" s="62">
        <v>1194</v>
      </c>
      <c r="O52" s="63">
        <v>1192</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1008</v>
      </c>
      <c r="L53" s="67">
        <v>992</v>
      </c>
      <c r="M53" s="67">
        <v>973</v>
      </c>
      <c r="N53" s="67">
        <v>1008</v>
      </c>
      <c r="O53" s="68">
        <v>1068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80" t="s">
        <v>24</v>
      </c>
      <c r="C58" s="1181"/>
      <c r="D58" s="1186" t="s">
        <v>25</v>
      </c>
      <c r="E58" s="1187"/>
      <c r="F58" s="1187"/>
      <c r="G58" s="1187"/>
      <c r="H58" s="1187"/>
      <c r="I58" s="1187"/>
      <c r="J58" s="1188"/>
      <c r="K58" s="81" t="s">
        <v>552</v>
      </c>
      <c r="L58" s="82" t="s">
        <v>488</v>
      </c>
      <c r="M58" s="82" t="s">
        <v>488</v>
      </c>
      <c r="N58" s="82" t="s">
        <v>488</v>
      </c>
      <c r="O58" s="83" t="s">
        <v>488</v>
      </c>
    </row>
    <row r="59" spans="1:21" ht="31.5" customHeight="1" x14ac:dyDescent="0.2">
      <c r="B59" s="1182"/>
      <c r="C59" s="1183"/>
      <c r="D59" s="1189" t="s">
        <v>26</v>
      </c>
      <c r="E59" s="1190"/>
      <c r="F59" s="1190"/>
      <c r="G59" s="1190"/>
      <c r="H59" s="1190"/>
      <c r="I59" s="1190"/>
      <c r="J59" s="1191"/>
      <c r="K59" s="350" t="s">
        <v>552</v>
      </c>
      <c r="L59" s="84" t="s">
        <v>488</v>
      </c>
      <c r="M59" s="84" t="s">
        <v>488</v>
      </c>
      <c r="N59" s="84" t="s">
        <v>488</v>
      </c>
      <c r="O59" s="85" t="s">
        <v>488</v>
      </c>
    </row>
    <row r="60" spans="1:21" ht="31.5" customHeight="1" thickBot="1" x14ac:dyDescent="0.25">
      <c r="B60" s="1184"/>
      <c r="C60" s="1185"/>
      <c r="D60" s="1192" t="s">
        <v>27</v>
      </c>
      <c r="E60" s="1193"/>
      <c r="F60" s="1193"/>
      <c r="G60" s="1193"/>
      <c r="H60" s="1193"/>
      <c r="I60" s="1193"/>
      <c r="J60" s="1194"/>
      <c r="K60" s="86" t="s">
        <v>552</v>
      </c>
      <c r="L60" s="87" t="s">
        <v>488</v>
      </c>
      <c r="M60" s="87" t="s">
        <v>488</v>
      </c>
      <c r="N60" s="87" t="s">
        <v>488</v>
      </c>
      <c r="O60" s="88" t="s">
        <v>488</v>
      </c>
    </row>
    <row r="61" spans="1:21" ht="24" customHeight="1" x14ac:dyDescent="0.2">
      <c r="B61" s="89"/>
      <c r="C61" s="89"/>
      <c r="D61" s="90" t="s">
        <v>28</v>
      </c>
      <c r="E61" s="91"/>
      <c r="F61" s="91"/>
      <c r="G61" s="91"/>
      <c r="H61" s="91"/>
      <c r="I61" s="91"/>
      <c r="J61" s="91"/>
      <c r="K61" s="91"/>
      <c r="L61" s="91"/>
      <c r="M61" s="91"/>
      <c r="N61" s="91"/>
      <c r="O61" s="91"/>
    </row>
    <row r="62" spans="1:21" ht="24" customHeight="1" x14ac:dyDescent="0.2">
      <c r="B62" s="92"/>
      <c r="C62" s="92"/>
      <c r="D62" s="90" t="s">
        <v>29</v>
      </c>
      <c r="E62" s="91"/>
      <c r="F62" s="91"/>
      <c r="G62" s="91"/>
      <c r="H62" s="91"/>
      <c r="I62" s="91"/>
      <c r="J62" s="91"/>
      <c r="K62" s="91"/>
      <c r="L62" s="91"/>
      <c r="M62" s="91"/>
      <c r="N62" s="91"/>
      <c r="O62" s="91"/>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ZmgqEMyYD2oLJ3Y7Tk4+XOZf4rhu/ffeJFQN2hfTZ6o+aUsf/cp46WnCxdqV1Pgv2LSAtNpKWMOcPsH7vNKPg==" saltValue="sNuGCNbOcIdNkQ1E2Lt90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7</v>
      </c>
    </row>
    <row r="40" spans="2:13" ht="27.75" customHeight="1" thickBot="1" x14ac:dyDescent="0.25">
      <c r="B40" s="95" t="s">
        <v>8</v>
      </c>
      <c r="C40" s="96"/>
      <c r="D40" s="96"/>
      <c r="E40" s="97"/>
      <c r="F40" s="97"/>
      <c r="G40" s="97"/>
      <c r="H40" s="98" t="s">
        <v>2</v>
      </c>
      <c r="I40" s="99" t="s">
        <v>526</v>
      </c>
      <c r="J40" s="100" t="s">
        <v>527</v>
      </c>
      <c r="K40" s="100" t="s">
        <v>528</v>
      </c>
      <c r="L40" s="100" t="s">
        <v>529</v>
      </c>
      <c r="M40" s="101" t="s">
        <v>530</v>
      </c>
    </row>
    <row r="41" spans="2:13" ht="27.75" customHeight="1" x14ac:dyDescent="0.2">
      <c r="B41" s="1195" t="s">
        <v>30</v>
      </c>
      <c r="C41" s="1196"/>
      <c r="D41" s="102"/>
      <c r="E41" s="1201" t="s">
        <v>31</v>
      </c>
      <c r="F41" s="1201"/>
      <c r="G41" s="1201"/>
      <c r="H41" s="1202"/>
      <c r="I41" s="341">
        <v>17839</v>
      </c>
      <c r="J41" s="342">
        <v>17600</v>
      </c>
      <c r="K41" s="342">
        <v>16873</v>
      </c>
      <c r="L41" s="342">
        <v>16205</v>
      </c>
      <c r="M41" s="343">
        <v>15135</v>
      </c>
    </row>
    <row r="42" spans="2:13" ht="27.75" customHeight="1" x14ac:dyDescent="0.2">
      <c r="B42" s="1197"/>
      <c r="C42" s="1198"/>
      <c r="D42" s="103"/>
      <c r="E42" s="1203" t="s">
        <v>32</v>
      </c>
      <c r="F42" s="1203"/>
      <c r="G42" s="1203"/>
      <c r="H42" s="1204"/>
      <c r="I42" s="344" t="s">
        <v>488</v>
      </c>
      <c r="J42" s="345" t="s">
        <v>488</v>
      </c>
      <c r="K42" s="345" t="s">
        <v>488</v>
      </c>
      <c r="L42" s="345" t="s">
        <v>488</v>
      </c>
      <c r="M42" s="346">
        <v>1016</v>
      </c>
    </row>
    <row r="43" spans="2:13" ht="27.75" customHeight="1" x14ac:dyDescent="0.2">
      <c r="B43" s="1197"/>
      <c r="C43" s="1198"/>
      <c r="D43" s="103"/>
      <c r="E43" s="1203" t="s">
        <v>33</v>
      </c>
      <c r="F43" s="1203"/>
      <c r="G43" s="1203"/>
      <c r="H43" s="1204"/>
      <c r="I43" s="344">
        <v>3580</v>
      </c>
      <c r="J43" s="345">
        <v>3353</v>
      </c>
      <c r="K43" s="345">
        <v>3567</v>
      </c>
      <c r="L43" s="345">
        <v>3476</v>
      </c>
      <c r="M43" s="346">
        <v>3384</v>
      </c>
    </row>
    <row r="44" spans="2:13" ht="27.75" customHeight="1" x14ac:dyDescent="0.2">
      <c r="B44" s="1197"/>
      <c r="C44" s="1198"/>
      <c r="D44" s="103"/>
      <c r="E44" s="1203" t="s">
        <v>34</v>
      </c>
      <c r="F44" s="1203"/>
      <c r="G44" s="1203"/>
      <c r="H44" s="1204"/>
      <c r="I44" s="344">
        <v>2234</v>
      </c>
      <c r="J44" s="345">
        <v>2188</v>
      </c>
      <c r="K44" s="345">
        <v>2184</v>
      </c>
      <c r="L44" s="345">
        <v>2173</v>
      </c>
      <c r="M44" s="346">
        <v>2018</v>
      </c>
    </row>
    <row r="45" spans="2:13" ht="27.75" customHeight="1" x14ac:dyDescent="0.2">
      <c r="B45" s="1197"/>
      <c r="C45" s="1198"/>
      <c r="D45" s="103"/>
      <c r="E45" s="1203" t="s">
        <v>35</v>
      </c>
      <c r="F45" s="1203"/>
      <c r="G45" s="1203"/>
      <c r="H45" s="1204"/>
      <c r="I45" s="344">
        <v>2073</v>
      </c>
      <c r="J45" s="345">
        <v>2100</v>
      </c>
      <c r="K45" s="345">
        <v>2075</v>
      </c>
      <c r="L45" s="345">
        <v>2098</v>
      </c>
      <c r="M45" s="346">
        <v>2042</v>
      </c>
    </row>
    <row r="46" spans="2:13" ht="27.75" customHeight="1" x14ac:dyDescent="0.2">
      <c r="B46" s="1197"/>
      <c r="C46" s="1198"/>
      <c r="D46" s="104"/>
      <c r="E46" s="1203" t="s">
        <v>36</v>
      </c>
      <c r="F46" s="1203"/>
      <c r="G46" s="1203"/>
      <c r="H46" s="1204"/>
      <c r="I46" s="344" t="s">
        <v>488</v>
      </c>
      <c r="J46" s="345" t="s">
        <v>488</v>
      </c>
      <c r="K46" s="345" t="s">
        <v>488</v>
      </c>
      <c r="L46" s="345" t="s">
        <v>488</v>
      </c>
      <c r="M46" s="346" t="s">
        <v>488</v>
      </c>
    </row>
    <row r="47" spans="2:13" ht="27.75" customHeight="1" x14ac:dyDescent="0.2">
      <c r="B47" s="1197"/>
      <c r="C47" s="1198"/>
      <c r="D47" s="105"/>
      <c r="E47" s="1205" t="s">
        <v>37</v>
      </c>
      <c r="F47" s="1206"/>
      <c r="G47" s="1206"/>
      <c r="H47" s="1207"/>
      <c r="I47" s="344" t="s">
        <v>488</v>
      </c>
      <c r="J47" s="345" t="s">
        <v>488</v>
      </c>
      <c r="K47" s="345" t="s">
        <v>488</v>
      </c>
      <c r="L47" s="345" t="s">
        <v>488</v>
      </c>
      <c r="M47" s="346" t="s">
        <v>488</v>
      </c>
    </row>
    <row r="48" spans="2:13" ht="27.75" customHeight="1" x14ac:dyDescent="0.2">
      <c r="B48" s="1197"/>
      <c r="C48" s="1198"/>
      <c r="D48" s="103"/>
      <c r="E48" s="1203" t="s">
        <v>38</v>
      </c>
      <c r="F48" s="1203"/>
      <c r="G48" s="1203"/>
      <c r="H48" s="1204"/>
      <c r="I48" s="344" t="s">
        <v>488</v>
      </c>
      <c r="J48" s="345" t="s">
        <v>488</v>
      </c>
      <c r="K48" s="345" t="s">
        <v>488</v>
      </c>
      <c r="L48" s="345" t="s">
        <v>488</v>
      </c>
      <c r="M48" s="346" t="s">
        <v>488</v>
      </c>
    </row>
    <row r="49" spans="2:13" ht="27.75" customHeight="1" x14ac:dyDescent="0.2">
      <c r="B49" s="1199"/>
      <c r="C49" s="1200"/>
      <c r="D49" s="103"/>
      <c r="E49" s="1203" t="s">
        <v>39</v>
      </c>
      <c r="F49" s="1203"/>
      <c r="G49" s="1203"/>
      <c r="H49" s="1204"/>
      <c r="I49" s="344" t="s">
        <v>488</v>
      </c>
      <c r="J49" s="345" t="s">
        <v>488</v>
      </c>
      <c r="K49" s="345" t="s">
        <v>488</v>
      </c>
      <c r="L49" s="345" t="s">
        <v>488</v>
      </c>
      <c r="M49" s="346" t="s">
        <v>488</v>
      </c>
    </row>
    <row r="50" spans="2:13" ht="27.75" customHeight="1" x14ac:dyDescent="0.2">
      <c r="B50" s="1208" t="s">
        <v>40</v>
      </c>
      <c r="C50" s="1209"/>
      <c r="D50" s="106"/>
      <c r="E50" s="1203" t="s">
        <v>41</v>
      </c>
      <c r="F50" s="1203"/>
      <c r="G50" s="1203"/>
      <c r="H50" s="1204"/>
      <c r="I50" s="344">
        <v>3058</v>
      </c>
      <c r="J50" s="345">
        <v>4110</v>
      </c>
      <c r="K50" s="345">
        <v>5039</v>
      </c>
      <c r="L50" s="345">
        <v>5431</v>
      </c>
      <c r="M50" s="346">
        <v>5716</v>
      </c>
    </row>
    <row r="51" spans="2:13" ht="27.75" customHeight="1" x14ac:dyDescent="0.2">
      <c r="B51" s="1197"/>
      <c r="C51" s="1198"/>
      <c r="D51" s="103"/>
      <c r="E51" s="1203" t="s">
        <v>42</v>
      </c>
      <c r="F51" s="1203"/>
      <c r="G51" s="1203"/>
      <c r="H51" s="1204"/>
      <c r="I51" s="344">
        <v>731</v>
      </c>
      <c r="J51" s="345">
        <v>660</v>
      </c>
      <c r="K51" s="345">
        <v>626</v>
      </c>
      <c r="L51" s="345">
        <v>653</v>
      </c>
      <c r="M51" s="346">
        <v>1663</v>
      </c>
    </row>
    <row r="52" spans="2:13" ht="27.75" customHeight="1" x14ac:dyDescent="0.2">
      <c r="B52" s="1199"/>
      <c r="C52" s="1200"/>
      <c r="D52" s="103"/>
      <c r="E52" s="1203" t="s">
        <v>43</v>
      </c>
      <c r="F52" s="1203"/>
      <c r="G52" s="1203"/>
      <c r="H52" s="1204"/>
      <c r="I52" s="344">
        <v>13432</v>
      </c>
      <c r="J52" s="345">
        <v>13375</v>
      </c>
      <c r="K52" s="345">
        <v>12804</v>
      </c>
      <c r="L52" s="345">
        <v>12109</v>
      </c>
      <c r="M52" s="346">
        <v>11322</v>
      </c>
    </row>
    <row r="53" spans="2:13" ht="27.75" customHeight="1" thickBot="1" x14ac:dyDescent="0.25">
      <c r="B53" s="1210" t="s">
        <v>19</v>
      </c>
      <c r="C53" s="1211"/>
      <c r="D53" s="107"/>
      <c r="E53" s="1212" t="s">
        <v>44</v>
      </c>
      <c r="F53" s="1212"/>
      <c r="G53" s="1212"/>
      <c r="H53" s="1213"/>
      <c r="I53" s="347">
        <v>8505</v>
      </c>
      <c r="J53" s="348">
        <v>7096</v>
      </c>
      <c r="K53" s="348">
        <v>6230</v>
      </c>
      <c r="L53" s="348">
        <v>5759</v>
      </c>
      <c r="M53" s="349">
        <v>4895</v>
      </c>
    </row>
    <row r="54" spans="2:13" ht="27.75" customHeight="1" x14ac:dyDescent="0.2">
      <c r="B54" s="108"/>
      <c r="C54" s="109"/>
      <c r="D54" s="109"/>
      <c r="E54" s="110"/>
      <c r="F54" s="110"/>
      <c r="G54" s="110"/>
      <c r="H54" s="110"/>
      <c r="I54" s="111"/>
      <c r="J54" s="111"/>
      <c r="K54" s="111"/>
      <c r="L54" s="111"/>
      <c r="M54" s="111"/>
    </row>
    <row r="55" spans="2:13" ht="13.2" x14ac:dyDescent="0.2"/>
  </sheetData>
  <sheetProtection algorithmName="SHA-512" hashValue="rMwYB7zqi4hqaRIEOtWjpem7zIF5pOpWmSlZjF1a+j9eEJBwPOkLTB5bSBkgko9BErGQ9eTrwZ4wa2ubhrhPdg==" saltValue="pazZP3STUkET+Ko694kc9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45</v>
      </c>
    </row>
    <row r="54" spans="2:8" ht="29.25" customHeight="1" thickBot="1" x14ac:dyDescent="0.3">
      <c r="B54" s="113" t="s">
        <v>1</v>
      </c>
      <c r="C54" s="114"/>
      <c r="D54" s="114"/>
      <c r="E54" s="115" t="s">
        <v>2</v>
      </c>
      <c r="F54" s="116" t="s">
        <v>528</v>
      </c>
      <c r="G54" s="116" t="s">
        <v>529</v>
      </c>
      <c r="H54" s="117" t="s">
        <v>530</v>
      </c>
    </row>
    <row r="55" spans="2:8" ht="52.5" customHeight="1" x14ac:dyDescent="0.2">
      <c r="B55" s="118"/>
      <c r="C55" s="1222" t="s">
        <v>46</v>
      </c>
      <c r="D55" s="1222"/>
      <c r="E55" s="1223"/>
      <c r="F55" s="119">
        <v>1273</v>
      </c>
      <c r="G55" s="119">
        <v>1558</v>
      </c>
      <c r="H55" s="120">
        <v>1228</v>
      </c>
    </row>
    <row r="56" spans="2:8" ht="52.5" customHeight="1" x14ac:dyDescent="0.2">
      <c r="B56" s="121"/>
      <c r="C56" s="1224" t="s">
        <v>47</v>
      </c>
      <c r="D56" s="1224"/>
      <c r="E56" s="1225"/>
      <c r="F56" s="122">
        <v>253</v>
      </c>
      <c r="G56" s="122">
        <v>273</v>
      </c>
      <c r="H56" s="123">
        <v>328</v>
      </c>
    </row>
    <row r="57" spans="2:8" ht="53.25" customHeight="1" x14ac:dyDescent="0.2">
      <c r="B57" s="121"/>
      <c r="C57" s="1226" t="s">
        <v>48</v>
      </c>
      <c r="D57" s="1226"/>
      <c r="E57" s="1227"/>
      <c r="F57" s="124">
        <v>2874</v>
      </c>
      <c r="G57" s="124">
        <v>2796</v>
      </c>
      <c r="H57" s="125">
        <v>3288</v>
      </c>
    </row>
    <row r="58" spans="2:8" ht="45.75" customHeight="1" x14ac:dyDescent="0.2">
      <c r="B58" s="126"/>
      <c r="C58" s="1214" t="s">
        <v>548</v>
      </c>
      <c r="D58" s="1215"/>
      <c r="E58" s="1216"/>
      <c r="F58" s="127">
        <v>1136</v>
      </c>
      <c r="G58" s="127">
        <v>1252</v>
      </c>
      <c r="H58" s="128">
        <v>1485</v>
      </c>
    </row>
    <row r="59" spans="2:8" ht="45.75" customHeight="1" x14ac:dyDescent="0.2">
      <c r="B59" s="126"/>
      <c r="C59" s="1214" t="s">
        <v>547</v>
      </c>
      <c r="D59" s="1215"/>
      <c r="E59" s="1216"/>
      <c r="F59" s="127">
        <v>742</v>
      </c>
      <c r="G59" s="127">
        <v>523</v>
      </c>
      <c r="H59" s="128">
        <v>750</v>
      </c>
    </row>
    <row r="60" spans="2:8" ht="45.75" customHeight="1" x14ac:dyDescent="0.2">
      <c r="B60" s="126"/>
      <c r="C60" s="1214" t="s">
        <v>549</v>
      </c>
      <c r="D60" s="1215"/>
      <c r="E60" s="1216"/>
      <c r="F60" s="127">
        <v>425</v>
      </c>
      <c r="G60" s="127">
        <v>422</v>
      </c>
      <c r="H60" s="128">
        <v>425</v>
      </c>
    </row>
    <row r="61" spans="2:8" ht="45.75" customHeight="1" x14ac:dyDescent="0.2">
      <c r="B61" s="126"/>
      <c r="C61" s="1214" t="s">
        <v>550</v>
      </c>
      <c r="D61" s="1215"/>
      <c r="E61" s="1216"/>
      <c r="F61" s="127">
        <v>200</v>
      </c>
      <c r="G61" s="127">
        <v>203</v>
      </c>
      <c r="H61" s="128">
        <v>206</v>
      </c>
    </row>
    <row r="62" spans="2:8" ht="45.75" customHeight="1" thickBot="1" x14ac:dyDescent="0.25">
      <c r="B62" s="129"/>
      <c r="C62" s="1217" t="s">
        <v>551</v>
      </c>
      <c r="D62" s="1218"/>
      <c r="E62" s="1219"/>
      <c r="F62" s="130">
        <v>126</v>
      </c>
      <c r="G62" s="130">
        <v>138</v>
      </c>
      <c r="H62" s="131">
        <v>149</v>
      </c>
    </row>
    <row r="63" spans="2:8" ht="52.5" customHeight="1" thickBot="1" x14ac:dyDescent="0.25">
      <c r="B63" s="132"/>
      <c r="C63" s="1220" t="s">
        <v>49</v>
      </c>
      <c r="D63" s="1220"/>
      <c r="E63" s="1221"/>
      <c r="F63" s="133">
        <v>4401</v>
      </c>
      <c r="G63" s="133">
        <v>4627</v>
      </c>
      <c r="H63" s="134">
        <v>4844</v>
      </c>
    </row>
    <row r="64" spans="2:8" ht="13.2" x14ac:dyDescent="0.2"/>
  </sheetData>
  <sheetProtection algorithmName="SHA-512" hashValue="0PiSmaQEodocjvCCTpUqaYkQeJvUxxwX1FmMIGS+95AOvWrtEk2dnCYCm1r8Izn5EYLFSPWoQFeG3r4hZoWVCg==" saltValue="cs9LP1KerC/YVmWesxIC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90" zoomScaleNormal="90" zoomScaleSheetLayoutView="55" workbookViewId="0"/>
  </sheetViews>
  <sheetFormatPr defaultColWidth="0" defaultRowHeight="13.5" customHeight="1" zeroHeight="1" x14ac:dyDescent="0.2"/>
  <cols>
    <col min="1" max="1" width="6.33203125" style="254" customWidth="1"/>
    <col min="2" max="107" width="2.44140625" style="254" customWidth="1"/>
    <col min="108" max="108" width="6.109375" style="260" customWidth="1"/>
    <col min="109" max="109" width="5.88671875" style="258" customWidth="1"/>
    <col min="110" max="16384" width="8.6640625" style="254" hidden="1"/>
  </cols>
  <sheetData>
    <row r="1" spans="1:109" ht="42.75" customHeight="1" x14ac:dyDescent="0.2">
      <c r="A1" s="351"/>
      <c r="B1" s="352"/>
      <c r="DD1" s="254"/>
      <c r="DE1" s="254"/>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4"/>
      <c r="DE2" s="254"/>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4"/>
      <c r="DE3" s="254"/>
    </row>
    <row r="4" spans="1:109" s="252"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2"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2"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2"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2"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2"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2"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2"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2"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2"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2"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2" customFormat="1" ht="13.2" x14ac:dyDescent="0.2">
      <c r="A15" s="254"/>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2" customFormat="1" ht="13.2" x14ac:dyDescent="0.2">
      <c r="A16" s="254"/>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2" customFormat="1" ht="13.2" x14ac:dyDescent="0.2">
      <c r="A17" s="254"/>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2" customFormat="1" ht="13.2" x14ac:dyDescent="0.2">
      <c r="A18" s="254"/>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4"/>
      <c r="DE19" s="254"/>
    </row>
    <row r="20" spans="1:109" ht="13.2" x14ac:dyDescent="0.2">
      <c r="DD20" s="254"/>
      <c r="DE20" s="254"/>
    </row>
    <row r="21" spans="1:109" ht="17.25" customHeight="1" x14ac:dyDescent="0.2">
      <c r="B21" s="354"/>
      <c r="C21" s="256"/>
      <c r="D21" s="256"/>
      <c r="E21" s="256"/>
      <c r="F21" s="256"/>
      <c r="G21" s="256"/>
      <c r="H21" s="256"/>
      <c r="I21" s="256"/>
      <c r="J21" s="256"/>
      <c r="K21" s="256"/>
      <c r="L21" s="256"/>
      <c r="M21" s="256"/>
      <c r="N21" s="355"/>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355"/>
      <c r="AU21" s="256"/>
      <c r="AV21" s="256"/>
      <c r="AW21" s="256"/>
      <c r="AX21" s="256"/>
      <c r="AY21" s="256"/>
      <c r="AZ21" s="256"/>
      <c r="BA21" s="256"/>
      <c r="BB21" s="256"/>
      <c r="BC21" s="256"/>
      <c r="BD21" s="256"/>
      <c r="BE21" s="256"/>
      <c r="BF21" s="355"/>
      <c r="BG21" s="256"/>
      <c r="BH21" s="256"/>
      <c r="BI21" s="256"/>
      <c r="BJ21" s="256"/>
      <c r="BK21" s="256"/>
      <c r="BL21" s="256"/>
      <c r="BM21" s="256"/>
      <c r="BN21" s="256"/>
      <c r="BO21" s="256"/>
      <c r="BP21" s="256"/>
      <c r="BQ21" s="256"/>
      <c r="BR21" s="355"/>
      <c r="BS21" s="256"/>
      <c r="BT21" s="256"/>
      <c r="BU21" s="256"/>
      <c r="BV21" s="256"/>
      <c r="BW21" s="256"/>
      <c r="BX21" s="256"/>
      <c r="BY21" s="256"/>
      <c r="BZ21" s="256"/>
      <c r="CA21" s="256"/>
      <c r="CB21" s="256"/>
      <c r="CC21" s="256"/>
      <c r="CD21" s="355"/>
      <c r="CE21" s="256"/>
      <c r="CF21" s="256"/>
      <c r="CG21" s="256"/>
      <c r="CH21" s="256"/>
      <c r="CI21" s="256"/>
      <c r="CJ21" s="256"/>
      <c r="CK21" s="256"/>
      <c r="CL21" s="256"/>
      <c r="CM21" s="256"/>
      <c r="CN21" s="256"/>
      <c r="CO21" s="256"/>
      <c r="CP21" s="355"/>
      <c r="CQ21" s="256"/>
      <c r="CR21" s="256"/>
      <c r="CS21" s="256"/>
      <c r="CT21" s="256"/>
      <c r="CU21" s="256"/>
      <c r="CV21" s="256"/>
      <c r="CW21" s="256"/>
      <c r="CX21" s="256"/>
      <c r="CY21" s="256"/>
      <c r="CZ21" s="256"/>
      <c r="DA21" s="256"/>
      <c r="DB21" s="355"/>
      <c r="DC21" s="256"/>
      <c r="DD21" s="257"/>
      <c r="DE21" s="254"/>
    </row>
    <row r="22" spans="1:109" ht="17.25" customHeight="1" x14ac:dyDescent="0.2">
      <c r="B22" s="258"/>
    </row>
    <row r="23" spans="1:109" ht="13.2" x14ac:dyDescent="0.2">
      <c r="B23" s="258"/>
    </row>
    <row r="24" spans="1:109" ht="13.2" x14ac:dyDescent="0.2">
      <c r="B24" s="258"/>
    </row>
    <row r="25" spans="1:109" ht="13.2" x14ac:dyDescent="0.2">
      <c r="B25" s="258"/>
    </row>
    <row r="26" spans="1:109" ht="13.2" x14ac:dyDescent="0.2">
      <c r="B26" s="258"/>
    </row>
    <row r="27" spans="1:109" ht="13.2" x14ac:dyDescent="0.2">
      <c r="B27" s="258"/>
    </row>
    <row r="28" spans="1:109" ht="13.2" x14ac:dyDescent="0.2">
      <c r="B28" s="258"/>
    </row>
    <row r="29" spans="1:109" ht="13.2" x14ac:dyDescent="0.2">
      <c r="B29" s="258"/>
    </row>
    <row r="30" spans="1:109" ht="13.2" x14ac:dyDescent="0.2">
      <c r="B30" s="258"/>
    </row>
    <row r="31" spans="1:109" ht="13.2" x14ac:dyDescent="0.2">
      <c r="B31" s="258"/>
    </row>
    <row r="32" spans="1:109" ht="13.2" x14ac:dyDescent="0.2">
      <c r="B32" s="258"/>
    </row>
    <row r="33" spans="2:109" ht="13.2" x14ac:dyDescent="0.2">
      <c r="B33" s="258"/>
    </row>
    <row r="34" spans="2:109" ht="13.2" x14ac:dyDescent="0.2">
      <c r="B34" s="258"/>
    </row>
    <row r="35" spans="2:109" ht="13.2" x14ac:dyDescent="0.2">
      <c r="B35" s="258"/>
    </row>
    <row r="36" spans="2:109" ht="13.2" x14ac:dyDescent="0.2">
      <c r="B36" s="258"/>
    </row>
    <row r="37" spans="2:109" ht="13.2" x14ac:dyDescent="0.2">
      <c r="B37" s="258"/>
    </row>
    <row r="38" spans="2:109" ht="13.2" x14ac:dyDescent="0.2">
      <c r="B38" s="258"/>
    </row>
    <row r="39" spans="2:109" ht="13.2" x14ac:dyDescent="0.2">
      <c r="B39" s="339"/>
      <c r="C39" s="310"/>
      <c r="D39" s="310"/>
      <c r="E39" s="310"/>
      <c r="F39" s="310"/>
      <c r="G39" s="310"/>
      <c r="H39" s="310"/>
      <c r="I39" s="310"/>
      <c r="J39" s="310"/>
      <c r="K39" s="310"/>
      <c r="L39" s="310"/>
      <c r="M39" s="310"/>
      <c r="N39" s="310"/>
      <c r="O39" s="310"/>
      <c r="P39" s="310"/>
      <c r="Q39" s="310"/>
      <c r="R39" s="310"/>
      <c r="S39" s="310"/>
      <c r="T39" s="310"/>
      <c r="U39" s="310"/>
      <c r="V39" s="310"/>
      <c r="W39" s="310"/>
      <c r="X39" s="310"/>
      <c r="Y39" s="310"/>
      <c r="Z39" s="310"/>
      <c r="AA39" s="310"/>
      <c r="AB39" s="310"/>
      <c r="AC39" s="310"/>
      <c r="AD39" s="310"/>
      <c r="AE39" s="310"/>
      <c r="AF39" s="310"/>
      <c r="AG39" s="310"/>
      <c r="AH39" s="310"/>
      <c r="AI39" s="310"/>
      <c r="AJ39" s="310"/>
      <c r="AK39" s="310"/>
      <c r="AL39" s="310"/>
      <c r="AM39" s="310"/>
      <c r="AN39" s="310"/>
      <c r="AO39" s="310"/>
      <c r="AP39" s="310"/>
      <c r="AQ39" s="310"/>
      <c r="AR39" s="310"/>
      <c r="AS39" s="310"/>
      <c r="AT39" s="310"/>
      <c r="AU39" s="310"/>
      <c r="AV39" s="310"/>
      <c r="AW39" s="310"/>
      <c r="AX39" s="310"/>
      <c r="AY39" s="310"/>
      <c r="AZ39" s="310"/>
      <c r="BA39" s="310"/>
      <c r="BB39" s="310"/>
      <c r="BC39" s="310"/>
      <c r="BD39" s="310"/>
      <c r="BE39" s="310"/>
      <c r="BF39" s="310"/>
      <c r="BG39" s="310"/>
      <c r="BH39" s="310"/>
      <c r="BI39" s="310"/>
      <c r="BJ39" s="310"/>
      <c r="BK39" s="310"/>
      <c r="BL39" s="310"/>
      <c r="BM39" s="310"/>
      <c r="BN39" s="310"/>
      <c r="BO39" s="310"/>
      <c r="BP39" s="310"/>
      <c r="BQ39" s="310"/>
      <c r="BR39" s="310"/>
      <c r="BS39" s="310"/>
      <c r="BT39" s="310"/>
      <c r="BU39" s="310"/>
      <c r="BV39" s="310"/>
      <c r="BW39" s="310"/>
      <c r="BX39" s="310"/>
      <c r="BY39" s="310"/>
      <c r="BZ39" s="310"/>
      <c r="CA39" s="310"/>
      <c r="CB39" s="310"/>
      <c r="CC39" s="310"/>
      <c r="CD39" s="310"/>
      <c r="CE39" s="310"/>
      <c r="CF39" s="310"/>
      <c r="CG39" s="310"/>
      <c r="CH39" s="310"/>
      <c r="CI39" s="310"/>
      <c r="CJ39" s="310"/>
      <c r="CK39" s="310"/>
      <c r="CL39" s="310"/>
      <c r="CM39" s="310"/>
      <c r="CN39" s="310"/>
      <c r="CO39" s="310"/>
      <c r="CP39" s="310"/>
      <c r="CQ39" s="310"/>
      <c r="CR39" s="310"/>
      <c r="CS39" s="310"/>
      <c r="CT39" s="310"/>
      <c r="CU39" s="310"/>
      <c r="CV39" s="310"/>
      <c r="CW39" s="310"/>
      <c r="CX39" s="310"/>
      <c r="CY39" s="310"/>
      <c r="CZ39" s="310"/>
      <c r="DA39" s="310"/>
      <c r="DB39" s="310"/>
      <c r="DC39" s="310"/>
      <c r="DD39" s="340"/>
    </row>
    <row r="40" spans="2:109" ht="13.2" x14ac:dyDescent="0.2">
      <c r="B40" s="356"/>
      <c r="DD40" s="356"/>
      <c r="DE40" s="254"/>
    </row>
    <row r="41" spans="2:109" ht="16.2" x14ac:dyDescent="0.2">
      <c r="B41" s="255" t="s">
        <v>565</v>
      </c>
      <c r="C41" s="256"/>
      <c r="D41" s="256"/>
      <c r="E41" s="256"/>
      <c r="F41" s="256"/>
      <c r="G41" s="256"/>
      <c r="H41" s="256"/>
      <c r="I41" s="256"/>
      <c r="J41" s="256"/>
      <c r="K41" s="256"/>
      <c r="L41" s="256"/>
      <c r="M41" s="256"/>
      <c r="N41" s="256"/>
      <c r="O41" s="256"/>
      <c r="P41" s="256"/>
      <c r="Q41" s="256"/>
      <c r="R41" s="256"/>
      <c r="S41" s="256"/>
      <c r="T41" s="256"/>
      <c r="U41" s="256"/>
      <c r="V41" s="256"/>
      <c r="W41" s="256"/>
      <c r="X41" s="256"/>
      <c r="Y41" s="256"/>
      <c r="Z41" s="256"/>
      <c r="AA41" s="256"/>
      <c r="AB41" s="256"/>
      <c r="AC41" s="256"/>
      <c r="AD41" s="256"/>
      <c r="AE41" s="256"/>
      <c r="AF41" s="256"/>
      <c r="AG41" s="256"/>
      <c r="AH41" s="256"/>
      <c r="AI41" s="256"/>
      <c r="AJ41" s="256"/>
      <c r="AK41" s="256"/>
      <c r="AL41" s="256"/>
      <c r="AM41" s="256"/>
      <c r="AN41" s="256"/>
      <c r="AO41" s="256"/>
      <c r="AP41" s="256"/>
      <c r="AQ41" s="256"/>
      <c r="AR41" s="256"/>
      <c r="AS41" s="256"/>
      <c r="AT41" s="256"/>
      <c r="AU41" s="256"/>
      <c r="AV41" s="256"/>
      <c r="AW41" s="256"/>
      <c r="AX41" s="256"/>
      <c r="AY41" s="256"/>
      <c r="AZ41" s="256"/>
      <c r="BA41" s="256"/>
      <c r="BB41" s="256"/>
      <c r="BC41" s="256"/>
      <c r="BD41" s="256"/>
      <c r="BE41" s="256"/>
      <c r="BF41" s="256"/>
      <c r="BG41" s="256"/>
      <c r="BH41" s="256"/>
      <c r="BI41" s="256"/>
      <c r="BJ41" s="256"/>
      <c r="BK41" s="256"/>
      <c r="BL41" s="256"/>
      <c r="BM41" s="256"/>
      <c r="BN41" s="256"/>
      <c r="BO41" s="256"/>
      <c r="BP41" s="256"/>
      <c r="BQ41" s="256"/>
      <c r="BR41" s="256"/>
      <c r="BS41" s="256"/>
      <c r="BT41" s="256"/>
      <c r="BU41" s="256"/>
      <c r="BV41" s="256"/>
      <c r="BW41" s="256"/>
      <c r="BX41" s="256"/>
      <c r="BY41" s="256"/>
      <c r="BZ41" s="256"/>
      <c r="CA41" s="256"/>
      <c r="CB41" s="256"/>
      <c r="CC41" s="256"/>
      <c r="CD41" s="256"/>
      <c r="CE41" s="256"/>
      <c r="CF41" s="256"/>
      <c r="CG41" s="256"/>
      <c r="CH41" s="256"/>
      <c r="CI41" s="256"/>
      <c r="CJ41" s="256"/>
      <c r="CK41" s="256"/>
      <c r="CL41" s="256"/>
      <c r="CM41" s="256"/>
      <c r="CN41" s="256"/>
      <c r="CO41" s="256"/>
      <c r="CP41" s="256"/>
      <c r="CQ41" s="256"/>
      <c r="CR41" s="256"/>
      <c r="CS41" s="256"/>
      <c r="CT41" s="256"/>
      <c r="CU41" s="256"/>
      <c r="CV41" s="256"/>
      <c r="CW41" s="256"/>
      <c r="CX41" s="256"/>
      <c r="CY41" s="256"/>
      <c r="CZ41" s="256"/>
      <c r="DA41" s="256"/>
      <c r="DB41" s="256"/>
      <c r="DC41" s="256"/>
      <c r="DD41" s="257"/>
    </row>
    <row r="42" spans="2:109" ht="13.2" x14ac:dyDescent="0.2">
      <c r="B42" s="258"/>
      <c r="G42" s="357"/>
      <c r="I42" s="358"/>
      <c r="J42" s="358"/>
      <c r="K42" s="358"/>
      <c r="AM42" s="357"/>
      <c r="AN42" s="357" t="s">
        <v>566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8"/>
      <c r="AN43" s="1235" t="s">
        <v>574</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2" x14ac:dyDescent="0.2">
      <c r="B44" s="258"/>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2" x14ac:dyDescent="0.2">
      <c r="B45" s="258"/>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2" x14ac:dyDescent="0.2">
      <c r="B46" s="258"/>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2" x14ac:dyDescent="0.2">
      <c r="B47" s="258"/>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2" x14ac:dyDescent="0.2">
      <c r="B48" s="258"/>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8"/>
      <c r="AN49" s="254" t="s">
        <v>567</v>
      </c>
    </row>
    <row r="50" spans="1:109" ht="13.2" x14ac:dyDescent="0.2">
      <c r="B50" s="258"/>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526</v>
      </c>
      <c r="BQ50" s="1232"/>
      <c r="BR50" s="1232"/>
      <c r="BS50" s="1232"/>
      <c r="BT50" s="1232"/>
      <c r="BU50" s="1232"/>
      <c r="BV50" s="1232"/>
      <c r="BW50" s="1232"/>
      <c r="BX50" s="1232" t="s">
        <v>527</v>
      </c>
      <c r="BY50" s="1232"/>
      <c r="BZ50" s="1232"/>
      <c r="CA50" s="1232"/>
      <c r="CB50" s="1232"/>
      <c r="CC50" s="1232"/>
      <c r="CD50" s="1232"/>
      <c r="CE50" s="1232"/>
      <c r="CF50" s="1232" t="s">
        <v>528</v>
      </c>
      <c r="CG50" s="1232"/>
      <c r="CH50" s="1232"/>
      <c r="CI50" s="1232"/>
      <c r="CJ50" s="1232"/>
      <c r="CK50" s="1232"/>
      <c r="CL50" s="1232"/>
      <c r="CM50" s="1232"/>
      <c r="CN50" s="1232" t="s">
        <v>529</v>
      </c>
      <c r="CO50" s="1232"/>
      <c r="CP50" s="1232"/>
      <c r="CQ50" s="1232"/>
      <c r="CR50" s="1232"/>
      <c r="CS50" s="1232"/>
      <c r="CT50" s="1232"/>
      <c r="CU50" s="1232"/>
      <c r="CV50" s="1232" t="s">
        <v>530</v>
      </c>
      <c r="CW50" s="1232"/>
      <c r="CX50" s="1232"/>
      <c r="CY50" s="1232"/>
      <c r="CZ50" s="1232"/>
      <c r="DA50" s="1232"/>
      <c r="DB50" s="1232"/>
      <c r="DC50" s="1232"/>
    </row>
    <row r="51" spans="1:109" ht="13.5" customHeight="1" x14ac:dyDescent="0.2">
      <c r="B51" s="258"/>
      <c r="G51" s="1245"/>
      <c r="H51" s="1245"/>
      <c r="I51" s="1246"/>
      <c r="J51" s="1246"/>
      <c r="K51" s="1244"/>
      <c r="L51" s="1244"/>
      <c r="M51" s="1244"/>
      <c r="N51" s="1244"/>
      <c r="AM51" s="359"/>
      <c r="AN51" s="1234" t="s">
        <v>568</v>
      </c>
      <c r="AO51" s="1234"/>
      <c r="AP51" s="1234"/>
      <c r="AQ51" s="1234"/>
      <c r="AR51" s="1234"/>
      <c r="AS51" s="1234"/>
      <c r="AT51" s="1234"/>
      <c r="AU51" s="1234"/>
      <c r="AV51" s="1234"/>
      <c r="AW51" s="1234"/>
      <c r="AX51" s="1234"/>
      <c r="AY51" s="1234"/>
      <c r="AZ51" s="1234"/>
      <c r="BA51" s="1234"/>
      <c r="BB51" s="1234" t="s">
        <v>569</v>
      </c>
      <c r="BC51" s="1234"/>
      <c r="BD51" s="1234"/>
      <c r="BE51" s="1234"/>
      <c r="BF51" s="1234"/>
      <c r="BG51" s="1234"/>
      <c r="BH51" s="1234"/>
      <c r="BI51" s="1234"/>
      <c r="BJ51" s="1234"/>
      <c r="BK51" s="1234"/>
      <c r="BL51" s="1234"/>
      <c r="BM51" s="1234"/>
      <c r="BN51" s="1234"/>
      <c r="BO51" s="1234"/>
      <c r="BP51" s="1233">
        <v>130</v>
      </c>
      <c r="BQ51" s="1233"/>
      <c r="BR51" s="1233"/>
      <c r="BS51" s="1233"/>
      <c r="BT51" s="1233"/>
      <c r="BU51" s="1233"/>
      <c r="BV51" s="1233"/>
      <c r="BW51" s="1233"/>
      <c r="BX51" s="1233">
        <v>104</v>
      </c>
      <c r="BY51" s="1233"/>
      <c r="BZ51" s="1233"/>
      <c r="CA51" s="1233"/>
      <c r="CB51" s="1233"/>
      <c r="CC51" s="1233"/>
      <c r="CD51" s="1233"/>
      <c r="CE51" s="1233"/>
      <c r="CF51" s="1233">
        <v>86.8</v>
      </c>
      <c r="CG51" s="1233"/>
      <c r="CH51" s="1233"/>
      <c r="CI51" s="1233"/>
      <c r="CJ51" s="1233"/>
      <c r="CK51" s="1233"/>
      <c r="CL51" s="1233"/>
      <c r="CM51" s="1233"/>
      <c r="CN51" s="1233">
        <v>85.2</v>
      </c>
      <c r="CO51" s="1233"/>
      <c r="CP51" s="1233"/>
      <c r="CQ51" s="1233"/>
      <c r="CR51" s="1233"/>
      <c r="CS51" s="1233"/>
      <c r="CT51" s="1233"/>
      <c r="CU51" s="1233"/>
      <c r="CV51" s="1233">
        <v>72.3</v>
      </c>
      <c r="CW51" s="1233"/>
      <c r="CX51" s="1233"/>
      <c r="CY51" s="1233"/>
      <c r="CZ51" s="1233"/>
      <c r="DA51" s="1233"/>
      <c r="DB51" s="1233"/>
      <c r="DC51" s="1233"/>
    </row>
    <row r="52" spans="1:109" ht="13.2" x14ac:dyDescent="0.2">
      <c r="B52" s="258"/>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3.2" x14ac:dyDescent="0.2">
      <c r="A53" s="358"/>
      <c r="B53" s="258"/>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570</v>
      </c>
      <c r="BC53" s="1234"/>
      <c r="BD53" s="1234"/>
      <c r="BE53" s="1234"/>
      <c r="BF53" s="1234"/>
      <c r="BG53" s="1234"/>
      <c r="BH53" s="1234"/>
      <c r="BI53" s="1234"/>
      <c r="BJ53" s="1234"/>
      <c r="BK53" s="1234"/>
      <c r="BL53" s="1234"/>
      <c r="BM53" s="1234"/>
      <c r="BN53" s="1234"/>
      <c r="BO53" s="1234"/>
      <c r="BP53" s="1233">
        <v>63.1</v>
      </c>
      <c r="BQ53" s="1233"/>
      <c r="BR53" s="1233"/>
      <c r="BS53" s="1233"/>
      <c r="BT53" s="1233"/>
      <c r="BU53" s="1233"/>
      <c r="BV53" s="1233"/>
      <c r="BW53" s="1233"/>
      <c r="BX53" s="1233">
        <v>64.8</v>
      </c>
      <c r="BY53" s="1233"/>
      <c r="BZ53" s="1233"/>
      <c r="CA53" s="1233"/>
      <c r="CB53" s="1233"/>
      <c r="CC53" s="1233"/>
      <c r="CD53" s="1233"/>
      <c r="CE53" s="1233"/>
      <c r="CF53" s="1233">
        <v>66.5</v>
      </c>
      <c r="CG53" s="1233"/>
      <c r="CH53" s="1233"/>
      <c r="CI53" s="1233"/>
      <c r="CJ53" s="1233"/>
      <c r="CK53" s="1233"/>
      <c r="CL53" s="1233"/>
      <c r="CM53" s="1233"/>
      <c r="CN53" s="1233">
        <v>68.400000000000006</v>
      </c>
      <c r="CO53" s="1233"/>
      <c r="CP53" s="1233"/>
      <c r="CQ53" s="1233"/>
      <c r="CR53" s="1233"/>
      <c r="CS53" s="1233"/>
      <c r="CT53" s="1233"/>
      <c r="CU53" s="1233"/>
      <c r="CV53" s="1233">
        <v>69.7</v>
      </c>
      <c r="CW53" s="1233"/>
      <c r="CX53" s="1233"/>
      <c r="CY53" s="1233"/>
      <c r="CZ53" s="1233"/>
      <c r="DA53" s="1233"/>
      <c r="DB53" s="1233"/>
      <c r="DC53" s="1233"/>
    </row>
    <row r="54" spans="1:109" ht="13.2" x14ac:dyDescent="0.2">
      <c r="A54" s="358"/>
      <c r="B54" s="258"/>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3.2" x14ac:dyDescent="0.2">
      <c r="A55" s="358"/>
      <c r="B55" s="258"/>
      <c r="G55" s="1228"/>
      <c r="H55" s="1228"/>
      <c r="I55" s="1228"/>
      <c r="J55" s="1228"/>
      <c r="K55" s="1244"/>
      <c r="L55" s="1244"/>
      <c r="M55" s="1244"/>
      <c r="N55" s="1244"/>
      <c r="AN55" s="1232" t="s">
        <v>571</v>
      </c>
      <c r="AO55" s="1232"/>
      <c r="AP55" s="1232"/>
      <c r="AQ55" s="1232"/>
      <c r="AR55" s="1232"/>
      <c r="AS55" s="1232"/>
      <c r="AT55" s="1232"/>
      <c r="AU55" s="1232"/>
      <c r="AV55" s="1232"/>
      <c r="AW55" s="1232"/>
      <c r="AX55" s="1232"/>
      <c r="AY55" s="1232"/>
      <c r="AZ55" s="1232"/>
      <c r="BA55" s="1232"/>
      <c r="BB55" s="1234" t="s">
        <v>569</v>
      </c>
      <c r="BC55" s="1234"/>
      <c r="BD55" s="1234"/>
      <c r="BE55" s="1234"/>
      <c r="BF55" s="1234"/>
      <c r="BG55" s="1234"/>
      <c r="BH55" s="1234"/>
      <c r="BI55" s="1234"/>
      <c r="BJ55" s="1234"/>
      <c r="BK55" s="1234"/>
      <c r="BL55" s="1234"/>
      <c r="BM55" s="1234"/>
      <c r="BN55" s="1234"/>
      <c r="BO55" s="1234"/>
      <c r="BP55" s="1233">
        <v>49.7</v>
      </c>
      <c r="BQ55" s="1233"/>
      <c r="BR55" s="1233"/>
      <c r="BS55" s="1233"/>
      <c r="BT55" s="1233"/>
      <c r="BU55" s="1233"/>
      <c r="BV55" s="1233"/>
      <c r="BW55" s="1233"/>
      <c r="BX55" s="1233">
        <v>37.299999999999997</v>
      </c>
      <c r="BY55" s="1233"/>
      <c r="BZ55" s="1233"/>
      <c r="CA55" s="1233"/>
      <c r="CB55" s="1233"/>
      <c r="CC55" s="1233"/>
      <c r="CD55" s="1233"/>
      <c r="CE55" s="1233"/>
      <c r="CF55" s="1233">
        <v>25.4</v>
      </c>
      <c r="CG55" s="1233"/>
      <c r="CH55" s="1233"/>
      <c r="CI55" s="1233"/>
      <c r="CJ55" s="1233"/>
      <c r="CK55" s="1233"/>
      <c r="CL55" s="1233"/>
      <c r="CM55" s="1233"/>
      <c r="CN55" s="1233">
        <v>17.600000000000001</v>
      </c>
      <c r="CO55" s="1233"/>
      <c r="CP55" s="1233"/>
      <c r="CQ55" s="1233"/>
      <c r="CR55" s="1233"/>
      <c r="CS55" s="1233"/>
      <c r="CT55" s="1233"/>
      <c r="CU55" s="1233"/>
      <c r="CV55" s="1233">
        <v>17.2</v>
      </c>
      <c r="CW55" s="1233"/>
      <c r="CX55" s="1233"/>
      <c r="CY55" s="1233"/>
      <c r="CZ55" s="1233"/>
      <c r="DA55" s="1233"/>
      <c r="DB55" s="1233"/>
      <c r="DC55" s="1233"/>
    </row>
    <row r="56" spans="1:109" ht="13.2" x14ac:dyDescent="0.2">
      <c r="A56" s="358"/>
      <c r="B56" s="258"/>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ht="13.2" x14ac:dyDescent="0.2">
      <c r="B57" s="362"/>
      <c r="G57" s="1228"/>
      <c r="H57" s="1228"/>
      <c r="I57" s="1247"/>
      <c r="J57" s="1247"/>
      <c r="K57" s="1244"/>
      <c r="L57" s="1244"/>
      <c r="M57" s="1244"/>
      <c r="N57" s="1244"/>
      <c r="AM57" s="254"/>
      <c r="AN57" s="1232"/>
      <c r="AO57" s="1232"/>
      <c r="AP57" s="1232"/>
      <c r="AQ57" s="1232"/>
      <c r="AR57" s="1232"/>
      <c r="AS57" s="1232"/>
      <c r="AT57" s="1232"/>
      <c r="AU57" s="1232"/>
      <c r="AV57" s="1232"/>
      <c r="AW57" s="1232"/>
      <c r="AX57" s="1232"/>
      <c r="AY57" s="1232"/>
      <c r="AZ57" s="1232"/>
      <c r="BA57" s="1232"/>
      <c r="BB57" s="1234" t="s">
        <v>570</v>
      </c>
      <c r="BC57" s="1234"/>
      <c r="BD57" s="1234"/>
      <c r="BE57" s="1234"/>
      <c r="BF57" s="1234"/>
      <c r="BG57" s="1234"/>
      <c r="BH57" s="1234"/>
      <c r="BI57" s="1234"/>
      <c r="BJ57" s="1234"/>
      <c r="BK57" s="1234"/>
      <c r="BL57" s="1234"/>
      <c r="BM57" s="1234"/>
      <c r="BN57" s="1234"/>
      <c r="BO57" s="1234"/>
      <c r="BP57" s="1233">
        <v>60.2</v>
      </c>
      <c r="BQ57" s="1233"/>
      <c r="BR57" s="1233"/>
      <c r="BS57" s="1233"/>
      <c r="BT57" s="1233"/>
      <c r="BU57" s="1233"/>
      <c r="BV57" s="1233"/>
      <c r="BW57" s="1233"/>
      <c r="BX57" s="1233">
        <v>62</v>
      </c>
      <c r="BY57" s="1233"/>
      <c r="BZ57" s="1233"/>
      <c r="CA57" s="1233"/>
      <c r="CB57" s="1233"/>
      <c r="CC57" s="1233"/>
      <c r="CD57" s="1233"/>
      <c r="CE57" s="1233"/>
      <c r="CF57" s="1233">
        <v>63.2</v>
      </c>
      <c r="CG57" s="1233"/>
      <c r="CH57" s="1233"/>
      <c r="CI57" s="1233"/>
      <c r="CJ57" s="1233"/>
      <c r="CK57" s="1233"/>
      <c r="CL57" s="1233"/>
      <c r="CM57" s="1233"/>
      <c r="CN57" s="1233">
        <v>65.3</v>
      </c>
      <c r="CO57" s="1233"/>
      <c r="CP57" s="1233"/>
      <c r="CQ57" s="1233"/>
      <c r="CR57" s="1233"/>
      <c r="CS57" s="1233"/>
      <c r="CT57" s="1233"/>
      <c r="CU57" s="1233"/>
      <c r="CV57" s="1233">
        <v>66.900000000000006</v>
      </c>
      <c r="CW57" s="1233"/>
      <c r="CX57" s="1233"/>
      <c r="CY57" s="1233"/>
      <c r="CZ57" s="1233"/>
      <c r="DA57" s="1233"/>
      <c r="DB57" s="1233"/>
      <c r="DC57" s="1233"/>
      <c r="DD57" s="363"/>
      <c r="DE57" s="362"/>
    </row>
    <row r="58" spans="1:109" s="358" customFormat="1" ht="13.2" x14ac:dyDescent="0.2">
      <c r="A58" s="254"/>
      <c r="B58" s="362"/>
      <c r="G58" s="1228"/>
      <c r="H58" s="1228"/>
      <c r="I58" s="1247"/>
      <c r="J58" s="1247"/>
      <c r="K58" s="1244"/>
      <c r="L58" s="1244"/>
      <c r="M58" s="1244"/>
      <c r="N58" s="1244"/>
      <c r="AM58" s="254"/>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ht="13.2" x14ac:dyDescent="0.2">
      <c r="A59" s="254"/>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4"/>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4"/>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4"/>
    </row>
    <row r="63" spans="1:109" ht="16.2" x14ac:dyDescent="0.2">
      <c r="B63" s="311" t="s">
        <v>572</v>
      </c>
    </row>
    <row r="64" spans="1:109" ht="13.2" x14ac:dyDescent="0.2">
      <c r="B64" s="258"/>
      <c r="G64" s="357"/>
      <c r="I64" s="369"/>
      <c r="J64" s="369"/>
      <c r="K64" s="369"/>
      <c r="L64" s="369"/>
      <c r="M64" s="369"/>
      <c r="N64" s="370"/>
      <c r="AM64" s="357"/>
      <c r="AN64" s="357" t="s">
        <v>566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8"/>
      <c r="AN65" s="1235" t="s">
        <v>575</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2" x14ac:dyDescent="0.2">
      <c r="B66" s="258"/>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2" x14ac:dyDescent="0.2">
      <c r="B67" s="258"/>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2" x14ac:dyDescent="0.2">
      <c r="B68" s="258"/>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2" x14ac:dyDescent="0.2">
      <c r="B69" s="258"/>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2" x14ac:dyDescent="0.2">
      <c r="B70" s="258"/>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8"/>
      <c r="G71" s="374"/>
      <c r="I71" s="375"/>
      <c r="J71" s="372"/>
      <c r="K71" s="372"/>
      <c r="L71" s="373"/>
      <c r="M71" s="372"/>
      <c r="N71" s="373"/>
      <c r="AM71" s="374"/>
      <c r="AN71" s="254" t="s">
        <v>567</v>
      </c>
    </row>
    <row r="72" spans="2:107" ht="13.2" x14ac:dyDescent="0.2">
      <c r="B72" s="258"/>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526</v>
      </c>
      <c r="BQ72" s="1232"/>
      <c r="BR72" s="1232"/>
      <c r="BS72" s="1232"/>
      <c r="BT72" s="1232"/>
      <c r="BU72" s="1232"/>
      <c r="BV72" s="1232"/>
      <c r="BW72" s="1232"/>
      <c r="BX72" s="1232" t="s">
        <v>527</v>
      </c>
      <c r="BY72" s="1232"/>
      <c r="BZ72" s="1232"/>
      <c r="CA72" s="1232"/>
      <c r="CB72" s="1232"/>
      <c r="CC72" s="1232"/>
      <c r="CD72" s="1232"/>
      <c r="CE72" s="1232"/>
      <c r="CF72" s="1232" t="s">
        <v>528</v>
      </c>
      <c r="CG72" s="1232"/>
      <c r="CH72" s="1232"/>
      <c r="CI72" s="1232"/>
      <c r="CJ72" s="1232"/>
      <c r="CK72" s="1232"/>
      <c r="CL72" s="1232"/>
      <c r="CM72" s="1232"/>
      <c r="CN72" s="1232" t="s">
        <v>529</v>
      </c>
      <c r="CO72" s="1232"/>
      <c r="CP72" s="1232"/>
      <c r="CQ72" s="1232"/>
      <c r="CR72" s="1232"/>
      <c r="CS72" s="1232"/>
      <c r="CT72" s="1232"/>
      <c r="CU72" s="1232"/>
      <c r="CV72" s="1232" t="s">
        <v>530</v>
      </c>
      <c r="CW72" s="1232"/>
      <c r="CX72" s="1232"/>
      <c r="CY72" s="1232"/>
      <c r="CZ72" s="1232"/>
      <c r="DA72" s="1232"/>
      <c r="DB72" s="1232"/>
      <c r="DC72" s="1232"/>
    </row>
    <row r="73" spans="2:107" ht="13.2" x14ac:dyDescent="0.2">
      <c r="B73" s="258"/>
      <c r="G73" s="1245"/>
      <c r="H73" s="1245"/>
      <c r="I73" s="1245"/>
      <c r="J73" s="1245"/>
      <c r="K73" s="1248"/>
      <c r="L73" s="1248"/>
      <c r="M73" s="1248"/>
      <c r="N73" s="1248"/>
      <c r="AM73" s="359"/>
      <c r="AN73" s="1234" t="s">
        <v>568</v>
      </c>
      <c r="AO73" s="1234"/>
      <c r="AP73" s="1234"/>
      <c r="AQ73" s="1234"/>
      <c r="AR73" s="1234"/>
      <c r="AS73" s="1234"/>
      <c r="AT73" s="1234"/>
      <c r="AU73" s="1234"/>
      <c r="AV73" s="1234"/>
      <c r="AW73" s="1234"/>
      <c r="AX73" s="1234"/>
      <c r="AY73" s="1234"/>
      <c r="AZ73" s="1234"/>
      <c r="BA73" s="1234"/>
      <c r="BB73" s="1234" t="s">
        <v>569</v>
      </c>
      <c r="BC73" s="1234"/>
      <c r="BD73" s="1234"/>
      <c r="BE73" s="1234"/>
      <c r="BF73" s="1234"/>
      <c r="BG73" s="1234"/>
      <c r="BH73" s="1234"/>
      <c r="BI73" s="1234"/>
      <c r="BJ73" s="1234"/>
      <c r="BK73" s="1234"/>
      <c r="BL73" s="1234"/>
      <c r="BM73" s="1234"/>
      <c r="BN73" s="1234"/>
      <c r="BO73" s="1234"/>
      <c r="BP73" s="1233">
        <v>130</v>
      </c>
      <c r="BQ73" s="1233"/>
      <c r="BR73" s="1233"/>
      <c r="BS73" s="1233"/>
      <c r="BT73" s="1233"/>
      <c r="BU73" s="1233"/>
      <c r="BV73" s="1233"/>
      <c r="BW73" s="1233"/>
      <c r="BX73" s="1233">
        <v>104</v>
      </c>
      <c r="BY73" s="1233"/>
      <c r="BZ73" s="1233"/>
      <c r="CA73" s="1233"/>
      <c r="CB73" s="1233"/>
      <c r="CC73" s="1233"/>
      <c r="CD73" s="1233"/>
      <c r="CE73" s="1233"/>
      <c r="CF73" s="1233">
        <v>86.8</v>
      </c>
      <c r="CG73" s="1233"/>
      <c r="CH73" s="1233"/>
      <c r="CI73" s="1233"/>
      <c r="CJ73" s="1233"/>
      <c r="CK73" s="1233"/>
      <c r="CL73" s="1233"/>
      <c r="CM73" s="1233"/>
      <c r="CN73" s="1233">
        <v>85.2</v>
      </c>
      <c r="CO73" s="1233"/>
      <c r="CP73" s="1233"/>
      <c r="CQ73" s="1233"/>
      <c r="CR73" s="1233"/>
      <c r="CS73" s="1233"/>
      <c r="CT73" s="1233"/>
      <c r="CU73" s="1233"/>
      <c r="CV73" s="1233">
        <v>72.3</v>
      </c>
      <c r="CW73" s="1233"/>
      <c r="CX73" s="1233"/>
      <c r="CY73" s="1233"/>
      <c r="CZ73" s="1233"/>
      <c r="DA73" s="1233"/>
      <c r="DB73" s="1233"/>
      <c r="DC73" s="1233"/>
    </row>
    <row r="74" spans="2:107" ht="13.2" x14ac:dyDescent="0.2">
      <c r="B74" s="258"/>
      <c r="G74" s="1245"/>
      <c r="H74" s="1245"/>
      <c r="I74" s="1245"/>
      <c r="J74" s="1245"/>
      <c r="K74" s="1248"/>
      <c r="L74" s="1248"/>
      <c r="M74" s="1248"/>
      <c r="N74" s="1248"/>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3.2" x14ac:dyDescent="0.2">
      <c r="B75" s="258"/>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573</v>
      </c>
      <c r="BC75" s="1234"/>
      <c r="BD75" s="1234"/>
      <c r="BE75" s="1234"/>
      <c r="BF75" s="1234"/>
      <c r="BG75" s="1234"/>
      <c r="BH75" s="1234"/>
      <c r="BI75" s="1234"/>
      <c r="BJ75" s="1234"/>
      <c r="BK75" s="1234"/>
      <c r="BL75" s="1234"/>
      <c r="BM75" s="1234"/>
      <c r="BN75" s="1234"/>
      <c r="BO75" s="1234"/>
      <c r="BP75" s="1233">
        <v>16.7</v>
      </c>
      <c r="BQ75" s="1233"/>
      <c r="BR75" s="1233"/>
      <c r="BS75" s="1233"/>
      <c r="BT75" s="1233"/>
      <c r="BU75" s="1233"/>
      <c r="BV75" s="1233"/>
      <c r="BW75" s="1233"/>
      <c r="BX75" s="1233">
        <v>15.3</v>
      </c>
      <c r="BY75" s="1233"/>
      <c r="BZ75" s="1233"/>
      <c r="CA75" s="1233"/>
      <c r="CB75" s="1233"/>
      <c r="CC75" s="1233"/>
      <c r="CD75" s="1233"/>
      <c r="CE75" s="1233"/>
      <c r="CF75" s="1233">
        <v>14.5</v>
      </c>
      <c r="CG75" s="1233"/>
      <c r="CH75" s="1233"/>
      <c r="CI75" s="1233"/>
      <c r="CJ75" s="1233"/>
      <c r="CK75" s="1233"/>
      <c r="CL75" s="1233"/>
      <c r="CM75" s="1233"/>
      <c r="CN75" s="1233">
        <v>14.3</v>
      </c>
      <c r="CO75" s="1233"/>
      <c r="CP75" s="1233"/>
      <c r="CQ75" s="1233"/>
      <c r="CR75" s="1233"/>
      <c r="CS75" s="1233"/>
      <c r="CT75" s="1233"/>
      <c r="CU75" s="1233"/>
      <c r="CV75" s="1233">
        <v>14.7</v>
      </c>
      <c r="CW75" s="1233"/>
      <c r="CX75" s="1233"/>
      <c r="CY75" s="1233"/>
      <c r="CZ75" s="1233"/>
      <c r="DA75" s="1233"/>
      <c r="DB75" s="1233"/>
      <c r="DC75" s="1233"/>
    </row>
    <row r="76" spans="2:107" ht="13.2" x14ac:dyDescent="0.2">
      <c r="B76" s="258"/>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3.2" x14ac:dyDescent="0.2">
      <c r="B77" s="258"/>
      <c r="G77" s="1228"/>
      <c r="H77" s="1228"/>
      <c r="I77" s="1228"/>
      <c r="J77" s="1228"/>
      <c r="K77" s="1248"/>
      <c r="L77" s="1248"/>
      <c r="M77" s="1248"/>
      <c r="N77" s="1248"/>
      <c r="AN77" s="1232" t="s">
        <v>571</v>
      </c>
      <c r="AO77" s="1232"/>
      <c r="AP77" s="1232"/>
      <c r="AQ77" s="1232"/>
      <c r="AR77" s="1232"/>
      <c r="AS77" s="1232"/>
      <c r="AT77" s="1232"/>
      <c r="AU77" s="1232"/>
      <c r="AV77" s="1232"/>
      <c r="AW77" s="1232"/>
      <c r="AX77" s="1232"/>
      <c r="AY77" s="1232"/>
      <c r="AZ77" s="1232"/>
      <c r="BA77" s="1232"/>
      <c r="BB77" s="1234" t="s">
        <v>569</v>
      </c>
      <c r="BC77" s="1234"/>
      <c r="BD77" s="1234"/>
      <c r="BE77" s="1234"/>
      <c r="BF77" s="1234"/>
      <c r="BG77" s="1234"/>
      <c r="BH77" s="1234"/>
      <c r="BI77" s="1234"/>
      <c r="BJ77" s="1234"/>
      <c r="BK77" s="1234"/>
      <c r="BL77" s="1234"/>
      <c r="BM77" s="1234"/>
      <c r="BN77" s="1234"/>
      <c r="BO77" s="1234"/>
      <c r="BP77" s="1233">
        <v>49.7</v>
      </c>
      <c r="BQ77" s="1233"/>
      <c r="BR77" s="1233"/>
      <c r="BS77" s="1233"/>
      <c r="BT77" s="1233"/>
      <c r="BU77" s="1233"/>
      <c r="BV77" s="1233"/>
      <c r="BW77" s="1233"/>
      <c r="BX77" s="1233">
        <v>37.299999999999997</v>
      </c>
      <c r="BY77" s="1233"/>
      <c r="BZ77" s="1233"/>
      <c r="CA77" s="1233"/>
      <c r="CB77" s="1233"/>
      <c r="CC77" s="1233"/>
      <c r="CD77" s="1233"/>
      <c r="CE77" s="1233"/>
      <c r="CF77" s="1233">
        <v>25.4</v>
      </c>
      <c r="CG77" s="1233"/>
      <c r="CH77" s="1233"/>
      <c r="CI77" s="1233"/>
      <c r="CJ77" s="1233"/>
      <c r="CK77" s="1233"/>
      <c r="CL77" s="1233"/>
      <c r="CM77" s="1233"/>
      <c r="CN77" s="1233">
        <v>17.600000000000001</v>
      </c>
      <c r="CO77" s="1233"/>
      <c r="CP77" s="1233"/>
      <c r="CQ77" s="1233"/>
      <c r="CR77" s="1233"/>
      <c r="CS77" s="1233"/>
      <c r="CT77" s="1233"/>
      <c r="CU77" s="1233"/>
      <c r="CV77" s="1233">
        <v>17.2</v>
      </c>
      <c r="CW77" s="1233"/>
      <c r="CX77" s="1233"/>
      <c r="CY77" s="1233"/>
      <c r="CZ77" s="1233"/>
      <c r="DA77" s="1233"/>
      <c r="DB77" s="1233"/>
      <c r="DC77" s="1233"/>
    </row>
    <row r="78" spans="2:107" ht="13.2" x14ac:dyDescent="0.2">
      <c r="B78" s="258"/>
      <c r="G78" s="1228"/>
      <c r="H78" s="1228"/>
      <c r="I78" s="1228"/>
      <c r="J78" s="1228"/>
      <c r="K78" s="1248"/>
      <c r="L78" s="1248"/>
      <c r="M78" s="1248"/>
      <c r="N78" s="1248"/>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3.2" x14ac:dyDescent="0.2">
      <c r="B79" s="258"/>
      <c r="G79" s="1228"/>
      <c r="H79" s="1228"/>
      <c r="I79" s="1247"/>
      <c r="J79" s="1247"/>
      <c r="K79" s="1249"/>
      <c r="L79" s="1249"/>
      <c r="M79" s="1249"/>
      <c r="N79" s="1249"/>
      <c r="AN79" s="1232"/>
      <c r="AO79" s="1232"/>
      <c r="AP79" s="1232"/>
      <c r="AQ79" s="1232"/>
      <c r="AR79" s="1232"/>
      <c r="AS79" s="1232"/>
      <c r="AT79" s="1232"/>
      <c r="AU79" s="1232"/>
      <c r="AV79" s="1232"/>
      <c r="AW79" s="1232"/>
      <c r="AX79" s="1232"/>
      <c r="AY79" s="1232"/>
      <c r="AZ79" s="1232"/>
      <c r="BA79" s="1232"/>
      <c r="BB79" s="1234" t="s">
        <v>573</v>
      </c>
      <c r="BC79" s="1234"/>
      <c r="BD79" s="1234"/>
      <c r="BE79" s="1234"/>
      <c r="BF79" s="1234"/>
      <c r="BG79" s="1234"/>
      <c r="BH79" s="1234"/>
      <c r="BI79" s="1234"/>
      <c r="BJ79" s="1234"/>
      <c r="BK79" s="1234"/>
      <c r="BL79" s="1234"/>
      <c r="BM79" s="1234"/>
      <c r="BN79" s="1234"/>
      <c r="BO79" s="1234"/>
      <c r="BP79" s="1233">
        <v>9.1999999999999993</v>
      </c>
      <c r="BQ79" s="1233"/>
      <c r="BR79" s="1233"/>
      <c r="BS79" s="1233"/>
      <c r="BT79" s="1233"/>
      <c r="BU79" s="1233"/>
      <c r="BV79" s="1233"/>
      <c r="BW79" s="1233"/>
      <c r="BX79" s="1233">
        <v>8.6</v>
      </c>
      <c r="BY79" s="1233"/>
      <c r="BZ79" s="1233"/>
      <c r="CA79" s="1233"/>
      <c r="CB79" s="1233"/>
      <c r="CC79" s="1233"/>
      <c r="CD79" s="1233"/>
      <c r="CE79" s="1233"/>
      <c r="CF79" s="1233">
        <v>8.3000000000000007</v>
      </c>
      <c r="CG79" s="1233"/>
      <c r="CH79" s="1233"/>
      <c r="CI79" s="1233"/>
      <c r="CJ79" s="1233"/>
      <c r="CK79" s="1233"/>
      <c r="CL79" s="1233"/>
      <c r="CM79" s="1233"/>
      <c r="CN79" s="1233">
        <v>8.4</v>
      </c>
      <c r="CO79" s="1233"/>
      <c r="CP79" s="1233"/>
      <c r="CQ79" s="1233"/>
      <c r="CR79" s="1233"/>
      <c r="CS79" s="1233"/>
      <c r="CT79" s="1233"/>
      <c r="CU79" s="1233"/>
      <c r="CV79" s="1233">
        <v>8.6</v>
      </c>
      <c r="CW79" s="1233"/>
      <c r="CX79" s="1233"/>
      <c r="CY79" s="1233"/>
      <c r="CZ79" s="1233"/>
      <c r="DA79" s="1233"/>
      <c r="DB79" s="1233"/>
      <c r="DC79" s="1233"/>
    </row>
    <row r="80" spans="2:107" ht="13.2" x14ac:dyDescent="0.2">
      <c r="B80" s="258"/>
      <c r="G80" s="1228"/>
      <c r="H80" s="1228"/>
      <c r="I80" s="1247"/>
      <c r="J80" s="1247"/>
      <c r="K80" s="1249"/>
      <c r="L80" s="1249"/>
      <c r="M80" s="1249"/>
      <c r="N80" s="1249"/>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3.2" x14ac:dyDescent="0.2">
      <c r="B81" s="258"/>
    </row>
    <row r="82" spans="2:109" ht="16.2" x14ac:dyDescent="0.2">
      <c r="B82" s="258"/>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39"/>
      <c r="C83" s="310"/>
      <c r="D83" s="310"/>
      <c r="E83" s="310"/>
      <c r="F83" s="310"/>
      <c r="G83" s="310"/>
      <c r="H83" s="310"/>
      <c r="I83" s="310"/>
      <c r="J83" s="310"/>
      <c r="K83" s="310"/>
      <c r="L83" s="310"/>
      <c r="M83" s="310"/>
      <c r="N83" s="310"/>
      <c r="O83" s="310"/>
      <c r="P83" s="310"/>
      <c r="Q83" s="310"/>
      <c r="R83" s="310"/>
      <c r="S83" s="310"/>
      <c r="T83" s="310"/>
      <c r="U83" s="310"/>
      <c r="V83" s="310"/>
      <c r="W83" s="310"/>
      <c r="X83" s="310"/>
      <c r="Y83" s="310"/>
      <c r="Z83" s="310"/>
      <c r="AA83" s="310"/>
      <c r="AB83" s="310"/>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0"/>
      <c r="AY83" s="310"/>
      <c r="AZ83" s="310"/>
      <c r="BA83" s="310"/>
      <c r="BB83" s="310"/>
      <c r="BC83" s="310"/>
      <c r="BD83" s="310"/>
      <c r="BE83" s="310"/>
      <c r="BF83" s="310"/>
      <c r="BG83" s="310"/>
      <c r="BH83" s="310"/>
      <c r="BI83" s="310"/>
      <c r="BJ83" s="310"/>
      <c r="BK83" s="310"/>
      <c r="BL83" s="310"/>
      <c r="BM83" s="310"/>
      <c r="BN83" s="310"/>
      <c r="BO83" s="310"/>
      <c r="BP83" s="310"/>
      <c r="BQ83" s="310"/>
      <c r="BR83" s="310"/>
      <c r="BS83" s="310"/>
      <c r="BT83" s="310"/>
      <c r="BU83" s="310"/>
      <c r="BV83" s="310"/>
      <c r="BW83" s="310"/>
      <c r="BX83" s="310"/>
      <c r="BY83" s="310"/>
      <c r="BZ83" s="310"/>
      <c r="CA83" s="310"/>
      <c r="CB83" s="310"/>
      <c r="CC83" s="310"/>
      <c r="CD83" s="310"/>
      <c r="CE83" s="310"/>
      <c r="CF83" s="310"/>
      <c r="CG83" s="310"/>
      <c r="CH83" s="310"/>
      <c r="CI83" s="310"/>
      <c r="CJ83" s="310"/>
      <c r="CK83" s="310"/>
      <c r="CL83" s="310"/>
      <c r="CM83" s="310"/>
      <c r="CN83" s="310"/>
      <c r="CO83" s="310"/>
      <c r="CP83" s="310"/>
      <c r="CQ83" s="310"/>
      <c r="CR83" s="310"/>
      <c r="CS83" s="310"/>
      <c r="CT83" s="310"/>
      <c r="CU83" s="310"/>
      <c r="CV83" s="310"/>
      <c r="CW83" s="310"/>
      <c r="CX83" s="310"/>
      <c r="CY83" s="310"/>
      <c r="CZ83" s="310"/>
      <c r="DA83" s="310"/>
      <c r="DB83" s="310"/>
      <c r="DC83" s="310"/>
      <c r="DD83" s="340"/>
    </row>
    <row r="84" spans="2:109" ht="13.2" x14ac:dyDescent="0.2">
      <c r="DD84" s="254"/>
      <c r="DE84" s="254"/>
    </row>
    <row r="85" spans="2:109" ht="13.2" x14ac:dyDescent="0.2">
      <c r="DD85" s="254"/>
      <c r="DE85" s="254"/>
    </row>
  </sheetData>
  <sheetProtection algorithmName="SHA-512" hashValue="Y3ahhkvB9TK+Q9gTU4Z4QMaexxPruGbwU6DwHuB4H4P/J2KPeG+r1/UHHlkXPITsDm8CFuwMIyJsqkCeX0Nwzg==" saltValue="7/Be5IU9rQAb1CTRQPy/s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4140625" style="253" customWidth="1"/>
    <col min="35" max="122" width="2.44140625" style="252" customWidth="1"/>
    <col min="123" max="16384" width="2.44140625" style="252" hidden="1"/>
  </cols>
  <sheetData>
    <row r="1" spans="1:34" ht="13.5" customHeight="1" x14ac:dyDescent="0.2">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row>
    <row r="2" spans="1:34" ht="13.2" x14ac:dyDescent="0.2">
      <c r="S2" s="252"/>
      <c r="AH2" s="252"/>
    </row>
    <row r="3" spans="1:34" ht="13.2" x14ac:dyDescent="0.2">
      <c r="C3" s="252"/>
      <c r="D3" s="252"/>
      <c r="E3" s="252"/>
      <c r="F3" s="252"/>
      <c r="G3" s="252"/>
      <c r="H3" s="252"/>
      <c r="I3" s="252"/>
      <c r="J3" s="252"/>
      <c r="K3" s="252"/>
      <c r="L3" s="252"/>
      <c r="M3" s="252"/>
      <c r="N3" s="252"/>
      <c r="O3" s="252"/>
      <c r="P3" s="252"/>
      <c r="Q3" s="252"/>
      <c r="R3" s="252"/>
      <c r="S3" s="252"/>
      <c r="U3" s="252"/>
      <c r="V3" s="252"/>
      <c r="W3" s="252"/>
      <c r="X3" s="252"/>
      <c r="Y3" s="252"/>
      <c r="Z3" s="252"/>
      <c r="AA3" s="252"/>
      <c r="AB3" s="252"/>
      <c r="AC3" s="252"/>
      <c r="AD3" s="252"/>
      <c r="AE3" s="252"/>
      <c r="AF3" s="252"/>
      <c r="AG3" s="252"/>
      <c r="AH3" s="252"/>
    </row>
    <row r="4" spans="1:34" ht="13.2" x14ac:dyDescent="0.2"/>
    <row r="5" spans="1:34" ht="13.2" x14ac:dyDescent="0.2"/>
    <row r="6" spans="1:34" ht="13.2" x14ac:dyDescent="0.2"/>
    <row r="7" spans="1:34" ht="13.2" x14ac:dyDescent="0.2"/>
    <row r="8" spans="1:34" ht="13.2" x14ac:dyDescent="0.2"/>
    <row r="9" spans="1:34" ht="13.2" x14ac:dyDescent="0.2">
      <c r="AH9" s="25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2"/>
    </row>
    <row r="18" spans="12:34" ht="13.2" x14ac:dyDescent="0.2"/>
    <row r="19" spans="12:34" ht="13.2" x14ac:dyDescent="0.2"/>
    <row r="20" spans="12:34" ht="13.2" x14ac:dyDescent="0.2">
      <c r="AH20" s="252"/>
    </row>
    <row r="21" spans="12:34" ht="13.2" x14ac:dyDescent="0.2">
      <c r="AH21" s="252"/>
    </row>
    <row r="22" spans="12:34" ht="13.2" x14ac:dyDescent="0.2"/>
    <row r="23" spans="12:34" ht="13.2" x14ac:dyDescent="0.2"/>
    <row r="24" spans="12:34" ht="13.2" x14ac:dyDescent="0.2">
      <c r="Q24" s="252"/>
    </row>
    <row r="25" spans="12:34" ht="13.2" x14ac:dyDescent="0.2"/>
    <row r="26" spans="12:34" ht="13.2" x14ac:dyDescent="0.2"/>
    <row r="27" spans="12:34" ht="13.2" x14ac:dyDescent="0.2"/>
    <row r="28" spans="12:34" ht="13.2" x14ac:dyDescent="0.2">
      <c r="O28" s="252"/>
      <c r="T28" s="252"/>
      <c r="AH28" s="252"/>
    </row>
    <row r="29" spans="12:34" ht="13.2" x14ac:dyDescent="0.2"/>
    <row r="30" spans="12:34" ht="13.2" x14ac:dyDescent="0.2"/>
    <row r="31" spans="12:34" ht="13.2" x14ac:dyDescent="0.2">
      <c r="Q31" s="252"/>
    </row>
    <row r="32" spans="12:34" ht="13.2" x14ac:dyDescent="0.2">
      <c r="L32" s="252"/>
    </row>
    <row r="33" spans="2:34" ht="13.2" x14ac:dyDescent="0.2">
      <c r="C33" s="252"/>
      <c r="E33" s="252"/>
      <c r="G33" s="252"/>
      <c r="I33" s="252"/>
      <c r="X33" s="252"/>
    </row>
    <row r="34" spans="2:34" ht="13.2" x14ac:dyDescent="0.2">
      <c r="B34" s="252"/>
      <c r="P34" s="252"/>
      <c r="R34" s="252"/>
      <c r="T34" s="252"/>
    </row>
    <row r="35" spans="2:34" ht="13.2" x14ac:dyDescent="0.2">
      <c r="D35" s="252"/>
      <c r="W35" s="252"/>
      <c r="AC35" s="252"/>
      <c r="AD35" s="252"/>
      <c r="AE35" s="252"/>
      <c r="AF35" s="252"/>
      <c r="AG35" s="252"/>
      <c r="AH35" s="252"/>
    </row>
    <row r="36" spans="2:34" ht="13.2" x14ac:dyDescent="0.2">
      <c r="H36" s="252"/>
      <c r="J36" s="252"/>
      <c r="K36" s="252"/>
      <c r="M36" s="252"/>
      <c r="Y36" s="252"/>
      <c r="Z36" s="252"/>
      <c r="AA36" s="252"/>
      <c r="AB36" s="252"/>
      <c r="AC36" s="252"/>
      <c r="AD36" s="252"/>
      <c r="AE36" s="252"/>
      <c r="AF36" s="252"/>
      <c r="AG36" s="252"/>
      <c r="AH36" s="252"/>
    </row>
    <row r="37" spans="2:34" ht="13.2" x14ac:dyDescent="0.2">
      <c r="AH37" s="252"/>
    </row>
    <row r="38" spans="2:34" ht="13.2" x14ac:dyDescent="0.2">
      <c r="AG38" s="252"/>
      <c r="AH38" s="252"/>
    </row>
    <row r="39" spans="2:34" ht="13.2" x14ac:dyDescent="0.2"/>
    <row r="40" spans="2:34" ht="13.2" x14ac:dyDescent="0.2">
      <c r="X40" s="252"/>
    </row>
    <row r="41" spans="2:34" ht="13.2" x14ac:dyDescent="0.2">
      <c r="R41" s="252"/>
    </row>
    <row r="42" spans="2:34" ht="13.2" x14ac:dyDescent="0.2">
      <c r="W42" s="252"/>
    </row>
    <row r="43" spans="2:34" ht="13.2" x14ac:dyDescent="0.2">
      <c r="Y43" s="252"/>
      <c r="Z43" s="252"/>
      <c r="AA43" s="252"/>
      <c r="AB43" s="252"/>
      <c r="AC43" s="252"/>
      <c r="AD43" s="252"/>
      <c r="AE43" s="252"/>
      <c r="AF43" s="252"/>
      <c r="AG43" s="252"/>
      <c r="AH43" s="252"/>
    </row>
    <row r="44" spans="2:34" ht="13.2" x14ac:dyDescent="0.2">
      <c r="AH44" s="252"/>
    </row>
    <row r="45" spans="2:34" ht="13.2" x14ac:dyDescent="0.2">
      <c r="X45" s="252"/>
    </row>
    <row r="46" spans="2:34" ht="13.2" x14ac:dyDescent="0.2"/>
    <row r="47" spans="2:34" ht="13.2" x14ac:dyDescent="0.2"/>
    <row r="48" spans="2:34" ht="13.2" x14ac:dyDescent="0.2">
      <c r="W48" s="252"/>
      <c r="Y48" s="252"/>
      <c r="Z48" s="252"/>
      <c r="AA48" s="252"/>
      <c r="AB48" s="252"/>
      <c r="AC48" s="252"/>
      <c r="AD48" s="252"/>
      <c r="AE48" s="252"/>
      <c r="AF48" s="252"/>
      <c r="AG48" s="252"/>
      <c r="AH48" s="252"/>
    </row>
    <row r="49" spans="28:34" ht="13.2" x14ac:dyDescent="0.2"/>
    <row r="50" spans="28:34" ht="13.2" x14ac:dyDescent="0.2">
      <c r="AE50" s="252"/>
      <c r="AF50" s="252"/>
      <c r="AG50" s="252"/>
      <c r="AH50" s="252"/>
    </row>
    <row r="51" spans="28:34" ht="13.2" x14ac:dyDescent="0.2">
      <c r="AC51" s="252"/>
      <c r="AD51" s="252"/>
      <c r="AE51" s="252"/>
      <c r="AF51" s="252"/>
      <c r="AG51" s="252"/>
      <c r="AH51" s="252"/>
    </row>
    <row r="52" spans="28:34" ht="13.2" x14ac:dyDescent="0.2"/>
    <row r="53" spans="28:34" ht="13.2" x14ac:dyDescent="0.2">
      <c r="AF53" s="252"/>
      <c r="AG53" s="252"/>
      <c r="AH53" s="252"/>
    </row>
    <row r="54" spans="28:34" ht="13.2" x14ac:dyDescent="0.2">
      <c r="AH54" s="252"/>
    </row>
    <row r="55" spans="28:34" ht="13.2" x14ac:dyDescent="0.2"/>
    <row r="56" spans="28:34" ht="13.2" x14ac:dyDescent="0.2">
      <c r="AB56" s="252"/>
      <c r="AC56" s="252"/>
      <c r="AD56" s="252"/>
      <c r="AE56" s="252"/>
      <c r="AF56" s="252"/>
      <c r="AG56" s="252"/>
      <c r="AH56" s="252"/>
    </row>
    <row r="57" spans="28:34" ht="13.2" x14ac:dyDescent="0.2">
      <c r="AH57" s="252"/>
    </row>
    <row r="58" spans="28:34" ht="13.2" x14ac:dyDescent="0.2">
      <c r="AH58" s="252"/>
    </row>
    <row r="59" spans="28:34" ht="13.2" x14ac:dyDescent="0.2"/>
    <row r="60" spans="28:34" ht="13.2" x14ac:dyDescent="0.2"/>
    <row r="61" spans="28:34" ht="13.2" x14ac:dyDescent="0.2"/>
    <row r="62" spans="28:34" ht="13.2" x14ac:dyDescent="0.2"/>
    <row r="63" spans="28:34" ht="13.2" x14ac:dyDescent="0.2">
      <c r="AH63" s="252"/>
    </row>
    <row r="64" spans="28:34" ht="13.2" x14ac:dyDescent="0.2">
      <c r="AG64" s="252"/>
      <c r="AH64" s="252"/>
    </row>
    <row r="65" spans="28:34" ht="13.2" x14ac:dyDescent="0.2"/>
    <row r="66" spans="28:34" ht="13.2" x14ac:dyDescent="0.2"/>
    <row r="67" spans="28:34" ht="13.2" x14ac:dyDescent="0.2"/>
    <row r="68" spans="28:34" ht="13.2" x14ac:dyDescent="0.2">
      <c r="AB68" s="252"/>
      <c r="AC68" s="252"/>
      <c r="AD68" s="252"/>
      <c r="AE68" s="252"/>
      <c r="AF68" s="252"/>
      <c r="AG68" s="252"/>
      <c r="AH68" s="252"/>
    </row>
    <row r="69" spans="28:34" ht="13.2" x14ac:dyDescent="0.2">
      <c r="AF69" s="252"/>
      <c r="AG69" s="252"/>
      <c r="AH69" s="252"/>
    </row>
    <row r="70" spans="28:34" ht="13.2" x14ac:dyDescent="0.2"/>
    <row r="71" spans="28:34" ht="13.2" x14ac:dyDescent="0.2"/>
    <row r="72" spans="28:34" ht="13.2" x14ac:dyDescent="0.2"/>
    <row r="73" spans="28:34" ht="13.2" x14ac:dyDescent="0.2"/>
    <row r="74" spans="28:34" ht="13.2" x14ac:dyDescent="0.2"/>
    <row r="75" spans="28:34" ht="13.2" x14ac:dyDescent="0.2">
      <c r="AH75" s="252"/>
    </row>
    <row r="76" spans="28:34" ht="13.2" x14ac:dyDescent="0.2">
      <c r="AF76" s="252"/>
      <c r="AG76" s="252"/>
      <c r="AH76" s="252"/>
    </row>
    <row r="77" spans="28:34" ht="13.2" x14ac:dyDescent="0.2">
      <c r="AG77" s="252"/>
      <c r="AH77" s="252"/>
    </row>
    <row r="78" spans="28:34" ht="13.2" x14ac:dyDescent="0.2"/>
    <row r="79" spans="28:34" ht="13.2" x14ac:dyDescent="0.2"/>
    <row r="80" spans="28:34" ht="13.2" x14ac:dyDescent="0.2"/>
    <row r="81" spans="25:34" ht="13.2" x14ac:dyDescent="0.2"/>
    <row r="82" spans="25:34" ht="13.2" x14ac:dyDescent="0.2">
      <c r="Y82" s="252"/>
    </row>
    <row r="83" spans="25:34" ht="13.2" x14ac:dyDescent="0.2">
      <c r="Y83" s="252"/>
      <c r="Z83" s="252"/>
      <c r="AA83" s="252"/>
      <c r="AB83" s="252"/>
      <c r="AC83" s="252"/>
      <c r="AD83" s="252"/>
      <c r="AE83" s="252"/>
      <c r="AF83" s="252"/>
      <c r="AG83" s="252"/>
      <c r="AH83" s="252"/>
    </row>
    <row r="84" spans="25:34" ht="13.2" x14ac:dyDescent="0.2"/>
    <row r="85" spans="25:34" ht="13.2" x14ac:dyDescent="0.2"/>
    <row r="86" spans="25:34" ht="13.2" x14ac:dyDescent="0.2"/>
    <row r="87" spans="25:34" ht="13.2" x14ac:dyDescent="0.2"/>
    <row r="88" spans="25:34" ht="13.2" x14ac:dyDescent="0.2">
      <c r="AH88" s="25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2"/>
      <c r="AG94" s="252"/>
      <c r="AH94" s="252"/>
    </row>
    <row r="95" spans="25:34" ht="13.5" customHeight="1" x14ac:dyDescent="0.2">
      <c r="AH95" s="25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2"/>
    </row>
    <row r="102" spans="33:34" ht="13.5" customHeight="1" x14ac:dyDescent="0.2"/>
    <row r="103" spans="33:34" ht="13.5" customHeight="1" x14ac:dyDescent="0.2"/>
    <row r="104" spans="33:34" ht="13.5" customHeight="1" x14ac:dyDescent="0.2">
      <c r="AG104" s="252"/>
      <c r="AH104" s="25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2"/>
    </row>
    <row r="117" spans="34:122" ht="13.5" customHeight="1" x14ac:dyDescent="0.2"/>
    <row r="118" spans="34:122" ht="13.5" customHeight="1" x14ac:dyDescent="0.2"/>
    <row r="119" spans="34:122" ht="13.5" customHeight="1" x14ac:dyDescent="0.2"/>
    <row r="120" spans="34:122" ht="13.5" customHeight="1" x14ac:dyDescent="0.2">
      <c r="AH120" s="252"/>
    </row>
    <row r="121" spans="34:122" ht="13.5" customHeight="1" x14ac:dyDescent="0.2">
      <c r="AH121" s="252"/>
    </row>
    <row r="122" spans="34:122" ht="13.5" customHeight="1" x14ac:dyDescent="0.2"/>
    <row r="123" spans="34:122" ht="13.5" customHeight="1" x14ac:dyDescent="0.2"/>
    <row r="124" spans="34:122" ht="13.5" customHeight="1" x14ac:dyDescent="0.2"/>
    <row r="125" spans="34:122" ht="13.5" customHeight="1" x14ac:dyDescent="0.2">
      <c r="DR125" s="252" t="s">
        <v>476</v>
      </c>
    </row>
  </sheetData>
  <sheetProtection algorithmName="SHA-512" hashValue="CIW1Jzl5DzbIk6Ilw40scRCEhVU/JlSibuGIhcd49U7aDodb22gMtWT9Nj/Bim2+EPv3repiHkOBwd1CpLY76g==" saltValue="2suh53iwjMenhw8p56hAR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4140625" style="253" customWidth="1"/>
    <col min="35" max="122" width="2.44140625" style="252" customWidth="1"/>
    <col min="123" max="16384" width="2.44140625" style="252" hidden="1"/>
  </cols>
  <sheetData>
    <row r="1" spans="2:34" ht="13.5" customHeight="1" x14ac:dyDescent="0.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row>
    <row r="2" spans="2:34" ht="13.2" x14ac:dyDescent="0.2">
      <c r="S2" s="252"/>
      <c r="AH2" s="252"/>
    </row>
    <row r="3" spans="2:34" ht="13.2" x14ac:dyDescent="0.2">
      <c r="C3" s="252"/>
      <c r="D3" s="252"/>
      <c r="E3" s="252"/>
      <c r="F3" s="252"/>
      <c r="G3" s="252"/>
      <c r="H3" s="252"/>
      <c r="I3" s="252"/>
      <c r="J3" s="252"/>
      <c r="K3" s="252"/>
      <c r="L3" s="252"/>
      <c r="M3" s="252"/>
      <c r="N3" s="252"/>
      <c r="O3" s="252"/>
      <c r="P3" s="252"/>
      <c r="Q3" s="252"/>
      <c r="R3" s="252"/>
      <c r="S3" s="252"/>
      <c r="U3" s="252"/>
      <c r="V3" s="252"/>
      <c r="W3" s="252"/>
      <c r="X3" s="252"/>
      <c r="Y3" s="252"/>
      <c r="Z3" s="252"/>
      <c r="AA3" s="252"/>
      <c r="AB3" s="252"/>
      <c r="AC3" s="252"/>
      <c r="AD3" s="252"/>
      <c r="AE3" s="252"/>
      <c r="AF3" s="252"/>
      <c r="AG3" s="252"/>
      <c r="AH3" s="252"/>
    </row>
    <row r="4" spans="2:34" ht="13.2" x14ac:dyDescent="0.2"/>
    <row r="5" spans="2:34" ht="13.2" x14ac:dyDescent="0.2"/>
    <row r="6" spans="2:34" ht="13.2" x14ac:dyDescent="0.2"/>
    <row r="7" spans="2:34" ht="13.2" x14ac:dyDescent="0.2"/>
    <row r="8" spans="2:34" ht="13.2" x14ac:dyDescent="0.2"/>
    <row r="9" spans="2:34" ht="13.2" x14ac:dyDescent="0.2">
      <c r="AH9" s="25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2"/>
    </row>
    <row r="18" spans="12:34" ht="13.2" x14ac:dyDescent="0.2"/>
    <row r="19" spans="12:34" ht="13.2" x14ac:dyDescent="0.2"/>
    <row r="20" spans="12:34" ht="13.2" x14ac:dyDescent="0.2">
      <c r="AH20" s="252"/>
    </row>
    <row r="21" spans="12:34" ht="13.2" x14ac:dyDescent="0.2">
      <c r="AH21" s="252"/>
    </row>
    <row r="22" spans="12:34" ht="13.2" x14ac:dyDescent="0.2"/>
    <row r="23" spans="12:34" ht="13.2" x14ac:dyDescent="0.2"/>
    <row r="24" spans="12:34" ht="13.2" x14ac:dyDescent="0.2">
      <c r="Q24" s="252"/>
    </row>
    <row r="25" spans="12:34" ht="13.2" x14ac:dyDescent="0.2"/>
    <row r="26" spans="12:34" ht="13.2" x14ac:dyDescent="0.2"/>
    <row r="27" spans="12:34" ht="13.2" x14ac:dyDescent="0.2"/>
    <row r="28" spans="12:34" ht="13.2" x14ac:dyDescent="0.2">
      <c r="O28" s="252"/>
      <c r="T28" s="252"/>
      <c r="AH28" s="252"/>
    </row>
    <row r="29" spans="12:34" ht="13.2" x14ac:dyDescent="0.2"/>
    <row r="30" spans="12:34" ht="13.2" x14ac:dyDescent="0.2"/>
    <row r="31" spans="12:34" ht="13.2" x14ac:dyDescent="0.2">
      <c r="Q31" s="252"/>
    </row>
    <row r="32" spans="12:34" ht="13.2" x14ac:dyDescent="0.2">
      <c r="L32" s="252"/>
    </row>
    <row r="33" spans="2:34" ht="13.2" x14ac:dyDescent="0.2">
      <c r="C33" s="252"/>
      <c r="E33" s="252"/>
      <c r="G33" s="252"/>
      <c r="I33" s="252"/>
      <c r="X33" s="252"/>
    </row>
    <row r="34" spans="2:34" ht="13.2" x14ac:dyDescent="0.2">
      <c r="B34" s="252"/>
      <c r="P34" s="252"/>
      <c r="R34" s="252"/>
      <c r="T34" s="252"/>
    </row>
    <row r="35" spans="2:34" ht="13.2" x14ac:dyDescent="0.2">
      <c r="D35" s="252"/>
      <c r="W35" s="252"/>
      <c r="AC35" s="252"/>
      <c r="AD35" s="252"/>
      <c r="AE35" s="252"/>
      <c r="AF35" s="252"/>
      <c r="AG35" s="252"/>
      <c r="AH35" s="252"/>
    </row>
    <row r="36" spans="2:34" ht="13.2" x14ac:dyDescent="0.2">
      <c r="H36" s="252"/>
      <c r="J36" s="252"/>
      <c r="K36" s="252"/>
      <c r="M36" s="252"/>
      <c r="Y36" s="252"/>
      <c r="Z36" s="252"/>
      <c r="AA36" s="252"/>
      <c r="AB36" s="252"/>
      <c r="AC36" s="252"/>
      <c r="AD36" s="252"/>
      <c r="AE36" s="252"/>
      <c r="AF36" s="252"/>
      <c r="AG36" s="252"/>
      <c r="AH36" s="252"/>
    </row>
    <row r="37" spans="2:34" ht="13.2" x14ac:dyDescent="0.2">
      <c r="AH37" s="252"/>
    </row>
    <row r="38" spans="2:34" ht="13.2" x14ac:dyDescent="0.2">
      <c r="AG38" s="252"/>
      <c r="AH38" s="252"/>
    </row>
    <row r="39" spans="2:34" ht="13.2" x14ac:dyDescent="0.2"/>
    <row r="40" spans="2:34" ht="13.2" x14ac:dyDescent="0.2">
      <c r="X40" s="252"/>
    </row>
    <row r="41" spans="2:34" ht="13.2" x14ac:dyDescent="0.2">
      <c r="R41" s="252"/>
    </row>
    <row r="42" spans="2:34" ht="13.2" x14ac:dyDescent="0.2">
      <c r="W42" s="252"/>
    </row>
    <row r="43" spans="2:34" ht="13.2" x14ac:dyDescent="0.2">
      <c r="Y43" s="252"/>
      <c r="Z43" s="252"/>
      <c r="AA43" s="252"/>
      <c r="AB43" s="252"/>
      <c r="AC43" s="252"/>
      <c r="AD43" s="252"/>
      <c r="AE43" s="252"/>
      <c r="AF43" s="252"/>
      <c r="AG43" s="252"/>
      <c r="AH43" s="252"/>
    </row>
    <row r="44" spans="2:34" ht="13.2" x14ac:dyDescent="0.2">
      <c r="AH44" s="252"/>
    </row>
    <row r="45" spans="2:34" ht="13.2" x14ac:dyDescent="0.2">
      <c r="X45" s="252"/>
    </row>
    <row r="46" spans="2:34" ht="13.2" x14ac:dyDescent="0.2"/>
    <row r="47" spans="2:34" ht="13.2" x14ac:dyDescent="0.2"/>
    <row r="48" spans="2:34" ht="13.2" x14ac:dyDescent="0.2">
      <c r="W48" s="252"/>
      <c r="Y48" s="252"/>
      <c r="Z48" s="252"/>
      <c r="AA48" s="252"/>
      <c r="AB48" s="252"/>
      <c r="AC48" s="252"/>
      <c r="AD48" s="252"/>
      <c r="AE48" s="252"/>
      <c r="AF48" s="252"/>
      <c r="AG48" s="252"/>
      <c r="AH48" s="252"/>
    </row>
    <row r="49" spans="28:34" ht="13.2" x14ac:dyDescent="0.2"/>
    <row r="50" spans="28:34" ht="13.2" x14ac:dyDescent="0.2">
      <c r="AE50" s="252"/>
      <c r="AF50" s="252"/>
      <c r="AG50" s="252"/>
      <c r="AH50" s="252"/>
    </row>
    <row r="51" spans="28:34" ht="13.2" x14ac:dyDescent="0.2">
      <c r="AC51" s="252"/>
      <c r="AD51" s="252"/>
      <c r="AE51" s="252"/>
      <c r="AF51" s="252"/>
      <c r="AG51" s="252"/>
      <c r="AH51" s="252"/>
    </row>
    <row r="52" spans="28:34" ht="13.2" x14ac:dyDescent="0.2"/>
    <row r="53" spans="28:34" ht="13.2" x14ac:dyDescent="0.2">
      <c r="AF53" s="252"/>
      <c r="AG53" s="252"/>
      <c r="AH53" s="252"/>
    </row>
    <row r="54" spans="28:34" ht="13.2" x14ac:dyDescent="0.2">
      <c r="AH54" s="252"/>
    </row>
    <row r="55" spans="28:34" ht="13.2" x14ac:dyDescent="0.2"/>
    <row r="56" spans="28:34" ht="13.2" x14ac:dyDescent="0.2">
      <c r="AB56" s="252"/>
      <c r="AC56" s="252"/>
      <c r="AD56" s="252"/>
      <c r="AE56" s="252"/>
      <c r="AF56" s="252"/>
      <c r="AG56" s="252"/>
      <c r="AH56" s="252"/>
    </row>
    <row r="57" spans="28:34" ht="13.2" x14ac:dyDescent="0.2">
      <c r="AH57" s="252"/>
    </row>
    <row r="58" spans="28:34" ht="13.2" x14ac:dyDescent="0.2">
      <c r="AH58" s="252"/>
    </row>
    <row r="59" spans="28:34" ht="13.2" x14ac:dyDescent="0.2">
      <c r="AG59" s="252"/>
      <c r="AH59" s="252"/>
    </row>
    <row r="60" spans="28:34" ht="13.2" x14ac:dyDescent="0.2"/>
    <row r="61" spans="28:34" ht="13.2" x14ac:dyDescent="0.2"/>
    <row r="62" spans="28:34" ht="13.2" x14ac:dyDescent="0.2"/>
    <row r="63" spans="28:34" ht="13.2" x14ac:dyDescent="0.2">
      <c r="AH63" s="252"/>
    </row>
    <row r="64" spans="28:34" ht="13.2" x14ac:dyDescent="0.2">
      <c r="AG64" s="252"/>
      <c r="AH64" s="252"/>
    </row>
    <row r="65" spans="28:34" ht="13.2" x14ac:dyDescent="0.2"/>
    <row r="66" spans="28:34" ht="13.2" x14ac:dyDescent="0.2"/>
    <row r="67" spans="28:34" ht="13.2" x14ac:dyDescent="0.2"/>
    <row r="68" spans="28:34" ht="13.2" x14ac:dyDescent="0.2">
      <c r="AB68" s="252"/>
      <c r="AC68" s="252"/>
      <c r="AD68" s="252"/>
      <c r="AE68" s="252"/>
      <c r="AF68" s="252"/>
      <c r="AG68" s="252"/>
      <c r="AH68" s="252"/>
    </row>
    <row r="69" spans="28:34" ht="13.2" x14ac:dyDescent="0.2">
      <c r="AF69" s="252"/>
      <c r="AG69" s="252"/>
      <c r="AH69" s="252"/>
    </row>
    <row r="70" spans="28:34" ht="13.2" x14ac:dyDescent="0.2"/>
    <row r="71" spans="28:34" ht="13.2" x14ac:dyDescent="0.2"/>
    <row r="72" spans="28:34" ht="13.2" x14ac:dyDescent="0.2"/>
    <row r="73" spans="28:34" ht="13.2" x14ac:dyDescent="0.2"/>
    <row r="74" spans="28:34" ht="13.2" x14ac:dyDescent="0.2"/>
    <row r="75" spans="28:34" ht="13.2" x14ac:dyDescent="0.2">
      <c r="AH75" s="252"/>
    </row>
    <row r="76" spans="28:34" ht="13.2" x14ac:dyDescent="0.2">
      <c r="AF76" s="252"/>
      <c r="AG76" s="252"/>
      <c r="AH76" s="252"/>
    </row>
    <row r="77" spans="28:34" ht="13.2" x14ac:dyDescent="0.2">
      <c r="AG77" s="252"/>
      <c r="AH77" s="252"/>
    </row>
    <row r="78" spans="28:34" ht="13.2" x14ac:dyDescent="0.2"/>
    <row r="79" spans="28:34" ht="13.2" x14ac:dyDescent="0.2"/>
    <row r="80" spans="28:34" ht="13.2" x14ac:dyDescent="0.2"/>
    <row r="81" spans="25:34" ht="13.2" x14ac:dyDescent="0.2"/>
    <row r="82" spans="25:34" ht="13.2" x14ac:dyDescent="0.2">
      <c r="Y82" s="252"/>
    </row>
    <row r="83" spans="25:34" ht="13.2" x14ac:dyDescent="0.2">
      <c r="Y83" s="252"/>
      <c r="Z83" s="252"/>
      <c r="AA83" s="252"/>
      <c r="AB83" s="252"/>
      <c r="AC83" s="252"/>
      <c r="AD83" s="252"/>
      <c r="AE83" s="252"/>
      <c r="AF83" s="252"/>
      <c r="AG83" s="252"/>
      <c r="AH83" s="252"/>
    </row>
    <row r="84" spans="25:34" ht="13.2" x14ac:dyDescent="0.2"/>
    <row r="85" spans="25:34" ht="13.2" x14ac:dyDescent="0.2"/>
    <row r="86" spans="25:34" ht="13.2" x14ac:dyDescent="0.2"/>
    <row r="87" spans="25:34" ht="13.2" x14ac:dyDescent="0.2"/>
    <row r="88" spans="25:34" ht="13.2" x14ac:dyDescent="0.2">
      <c r="AH88" s="25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2"/>
      <c r="AG94" s="252"/>
      <c r="AH94" s="252"/>
    </row>
    <row r="95" spans="25:34" ht="13.5" customHeight="1" x14ac:dyDescent="0.2">
      <c r="AH95" s="25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2"/>
    </row>
    <row r="102" spans="33:34" ht="13.5" customHeight="1" x14ac:dyDescent="0.2"/>
    <row r="103" spans="33:34" ht="13.5" customHeight="1" x14ac:dyDescent="0.2"/>
    <row r="104" spans="33:34" ht="13.5" customHeight="1" x14ac:dyDescent="0.2">
      <c r="AG104" s="252"/>
      <c r="AH104" s="25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2"/>
    </row>
    <row r="117" spans="34:122" ht="13.5" customHeight="1" x14ac:dyDescent="0.2"/>
    <row r="118" spans="34:122" ht="13.5" customHeight="1" x14ac:dyDescent="0.2"/>
    <row r="119" spans="34:122" ht="13.5" customHeight="1" x14ac:dyDescent="0.2"/>
    <row r="120" spans="34:122" ht="13.5" customHeight="1" x14ac:dyDescent="0.2">
      <c r="AH120" s="252"/>
    </row>
    <row r="121" spans="34:122" ht="13.5" customHeight="1" x14ac:dyDescent="0.2">
      <c r="AH121" s="252"/>
    </row>
    <row r="122" spans="34:122" ht="13.5" customHeight="1" x14ac:dyDescent="0.2"/>
    <row r="123" spans="34:122" ht="13.5" customHeight="1" x14ac:dyDescent="0.2"/>
    <row r="124" spans="34:122" ht="13.5" customHeight="1" x14ac:dyDescent="0.2"/>
    <row r="125" spans="34:122" ht="13.5" customHeight="1" x14ac:dyDescent="0.2">
      <c r="DR125" s="252" t="s">
        <v>476</v>
      </c>
    </row>
  </sheetData>
  <sheetProtection algorithmName="SHA-512" hashValue="aabwAdereg7kh+PSeBif0a21FCusq/+5o4fvaXtPqTxgO4kbND4hQlJ1QfydC2SGDlOJiE95DIitttBRlDGbWg==" saltValue="r7MeKjc0gJRL8FDdPZo3X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50</v>
      </c>
      <c r="E2" s="146"/>
      <c r="F2" s="147" t="s">
        <v>525</v>
      </c>
      <c r="G2" s="148"/>
      <c r="H2" s="149"/>
    </row>
    <row r="3" spans="1:8" x14ac:dyDescent="0.2">
      <c r="A3" s="145" t="s">
        <v>518</v>
      </c>
      <c r="B3" s="150"/>
      <c r="C3" s="151"/>
      <c r="D3" s="152">
        <v>11035</v>
      </c>
      <c r="E3" s="153"/>
      <c r="F3" s="154">
        <v>74581</v>
      </c>
      <c r="G3" s="155"/>
      <c r="H3" s="156"/>
    </row>
    <row r="4" spans="1:8" x14ac:dyDescent="0.2">
      <c r="A4" s="157"/>
      <c r="B4" s="158"/>
      <c r="C4" s="159"/>
      <c r="D4" s="160">
        <v>7525</v>
      </c>
      <c r="E4" s="161"/>
      <c r="F4" s="162">
        <v>41563</v>
      </c>
      <c r="G4" s="163"/>
      <c r="H4" s="164"/>
    </row>
    <row r="5" spans="1:8" x14ac:dyDescent="0.2">
      <c r="A5" s="145" t="s">
        <v>520</v>
      </c>
      <c r="B5" s="150"/>
      <c r="C5" s="151"/>
      <c r="D5" s="152">
        <v>47667</v>
      </c>
      <c r="E5" s="153"/>
      <c r="F5" s="154">
        <v>76347</v>
      </c>
      <c r="G5" s="155"/>
      <c r="H5" s="156"/>
    </row>
    <row r="6" spans="1:8" x14ac:dyDescent="0.2">
      <c r="A6" s="157"/>
      <c r="B6" s="158"/>
      <c r="C6" s="159"/>
      <c r="D6" s="160">
        <v>27867</v>
      </c>
      <c r="E6" s="161"/>
      <c r="F6" s="162">
        <v>41762</v>
      </c>
      <c r="G6" s="163"/>
      <c r="H6" s="164"/>
    </row>
    <row r="7" spans="1:8" x14ac:dyDescent="0.2">
      <c r="A7" s="145" t="s">
        <v>521</v>
      </c>
      <c r="B7" s="150"/>
      <c r="C7" s="151"/>
      <c r="D7" s="152">
        <v>38282</v>
      </c>
      <c r="E7" s="153"/>
      <c r="F7" s="154">
        <v>69604</v>
      </c>
      <c r="G7" s="155"/>
      <c r="H7" s="156"/>
    </row>
    <row r="8" spans="1:8" x14ac:dyDescent="0.2">
      <c r="A8" s="157"/>
      <c r="B8" s="158"/>
      <c r="C8" s="159"/>
      <c r="D8" s="160">
        <v>19384</v>
      </c>
      <c r="E8" s="161"/>
      <c r="F8" s="162">
        <v>36247</v>
      </c>
      <c r="G8" s="163"/>
      <c r="H8" s="164"/>
    </row>
    <row r="9" spans="1:8" x14ac:dyDescent="0.2">
      <c r="A9" s="145" t="s">
        <v>522</v>
      </c>
      <c r="B9" s="150"/>
      <c r="C9" s="151"/>
      <c r="D9" s="152">
        <v>53068</v>
      </c>
      <c r="E9" s="153"/>
      <c r="F9" s="154">
        <v>68410</v>
      </c>
      <c r="G9" s="155"/>
      <c r="H9" s="156"/>
    </row>
    <row r="10" spans="1:8" x14ac:dyDescent="0.2">
      <c r="A10" s="157"/>
      <c r="B10" s="158"/>
      <c r="C10" s="159"/>
      <c r="D10" s="160">
        <v>11470</v>
      </c>
      <c r="E10" s="161"/>
      <c r="F10" s="162">
        <v>35086</v>
      </c>
      <c r="G10" s="163"/>
      <c r="H10" s="164"/>
    </row>
    <row r="11" spans="1:8" x14ac:dyDescent="0.2">
      <c r="A11" s="145" t="s">
        <v>523</v>
      </c>
      <c r="B11" s="150"/>
      <c r="C11" s="151"/>
      <c r="D11" s="152">
        <v>57935</v>
      </c>
      <c r="E11" s="153"/>
      <c r="F11" s="154">
        <v>73019</v>
      </c>
      <c r="G11" s="155"/>
      <c r="H11" s="156"/>
    </row>
    <row r="12" spans="1:8" x14ac:dyDescent="0.2">
      <c r="A12" s="157"/>
      <c r="B12" s="158"/>
      <c r="C12" s="165"/>
      <c r="D12" s="160">
        <v>10979</v>
      </c>
      <c r="E12" s="161"/>
      <c r="F12" s="162">
        <v>39427</v>
      </c>
      <c r="G12" s="163"/>
      <c r="H12" s="164"/>
    </row>
    <row r="13" spans="1:8" x14ac:dyDescent="0.2">
      <c r="A13" s="145"/>
      <c r="B13" s="150"/>
      <c r="C13" s="151"/>
      <c r="D13" s="152">
        <v>41597</v>
      </c>
      <c r="E13" s="153"/>
      <c r="F13" s="154">
        <v>72392</v>
      </c>
      <c r="G13" s="166"/>
      <c r="H13" s="156"/>
    </row>
    <row r="14" spans="1:8" x14ac:dyDescent="0.2">
      <c r="A14" s="157"/>
      <c r="B14" s="158"/>
      <c r="C14" s="159"/>
      <c r="D14" s="160">
        <v>15445</v>
      </c>
      <c r="E14" s="161"/>
      <c r="F14" s="162">
        <v>38817</v>
      </c>
      <c r="G14" s="163"/>
      <c r="H14" s="164"/>
    </row>
    <row r="17" spans="1:11" x14ac:dyDescent="0.2">
      <c r="A17" s="141" t="s">
        <v>51</v>
      </c>
    </row>
    <row r="18" spans="1:11" x14ac:dyDescent="0.2">
      <c r="A18" s="167"/>
      <c r="B18" s="167" t="str">
        <f>実質収支比率等に係る経年分析!F$46</f>
        <v>R01</v>
      </c>
      <c r="C18" s="167" t="str">
        <f>実質収支比率等に係る経年分析!G$46</f>
        <v>R02</v>
      </c>
      <c r="D18" s="167" t="str">
        <f>実質収支比率等に係る経年分析!H$46</f>
        <v>R03</v>
      </c>
      <c r="E18" s="167" t="str">
        <f>実質収支比率等に係る経年分析!I$46</f>
        <v>R04</v>
      </c>
      <c r="F18" s="167" t="str">
        <f>実質収支比率等に係る経年分析!J$46</f>
        <v>R05</v>
      </c>
    </row>
    <row r="19" spans="1:11" x14ac:dyDescent="0.2">
      <c r="A19" s="167" t="s">
        <v>52</v>
      </c>
      <c r="B19" s="167">
        <f>ROUND(VALUE(SUBSTITUTE(実質収支比率等に係る経年分析!F$48,"▲","-")),2)</f>
        <v>4</v>
      </c>
      <c r="C19" s="167">
        <f>ROUND(VALUE(SUBSTITUTE(実質収支比率等に係る経年分析!G$48,"▲","-")),2)</f>
        <v>4.82</v>
      </c>
      <c r="D19" s="167">
        <f>ROUND(VALUE(SUBSTITUTE(実質収支比率等に係る経年分析!H$48,"▲","-")),2)</f>
        <v>5.85</v>
      </c>
      <c r="E19" s="167">
        <f>ROUND(VALUE(SUBSTITUTE(実質収支比率等に係る経年分析!I$48,"▲","-")),2)</f>
        <v>7.74</v>
      </c>
      <c r="F19" s="167">
        <f>ROUND(VALUE(SUBSTITUTE(実質収支比率等に係る経年分析!J$48,"▲","-")),2)</f>
        <v>9.1199999999999992</v>
      </c>
    </row>
    <row r="20" spans="1:11" x14ac:dyDescent="0.2">
      <c r="A20" s="167" t="s">
        <v>53</v>
      </c>
      <c r="B20" s="167">
        <f>ROUND(VALUE(SUBSTITUTE(実質収支比率等に係る経年分析!F$47,"▲","-")),2)</f>
        <v>6.25</v>
      </c>
      <c r="C20" s="167">
        <f>ROUND(VALUE(SUBSTITUTE(実質収支比率等に係る経年分析!G$47,"▲","-")),2)</f>
        <v>9.8699999999999992</v>
      </c>
      <c r="D20" s="167">
        <f>ROUND(VALUE(SUBSTITUTE(実質収支比率等に係る経年分析!H$47,"▲","-")),2)</f>
        <v>15.23</v>
      </c>
      <c r="E20" s="167">
        <f>ROUND(VALUE(SUBSTITUTE(実質収支比率等に係る経年分析!I$47,"▲","-")),2)</f>
        <v>19.78</v>
      </c>
      <c r="F20" s="167">
        <f>ROUND(VALUE(SUBSTITUTE(実質収支比率等に係る経年分析!J$47,"▲","-")),2)</f>
        <v>15.62</v>
      </c>
    </row>
    <row r="21" spans="1:11" x14ac:dyDescent="0.2">
      <c r="A21" s="167" t="s">
        <v>54</v>
      </c>
      <c r="B21" s="167">
        <f>IF(ISNUMBER(VALUE(SUBSTITUTE(実質収支比率等に係る経年分析!F$49,"▲","-"))),ROUND(VALUE(SUBSTITUTE(実質収支比率等に係る経年分析!F$49,"▲","-")),2),NA())</f>
        <v>2.82</v>
      </c>
      <c r="C21" s="167">
        <f>IF(ISNUMBER(VALUE(SUBSTITUTE(実質収支比率等に係る経年分析!G$49,"▲","-"))),ROUND(VALUE(SUBSTITUTE(実質収支比率等に係る経年分析!G$49,"▲","-")),2),NA())</f>
        <v>4.8</v>
      </c>
      <c r="D21" s="167">
        <f>IF(ISNUMBER(VALUE(SUBSTITUTE(実質収支比率等に係る経年分析!H$49,"▲","-"))),ROUND(VALUE(SUBSTITUTE(実質収支比率等に係る経年分析!H$49,"▲","-")),2),NA())</f>
        <v>7</v>
      </c>
      <c r="E21" s="167">
        <f>IF(ISNUMBER(VALUE(SUBSTITUTE(実質収支比率等に係る経年分析!I$49,"▲","-"))),ROUND(VALUE(SUBSTITUTE(実質収支比率等に係る経年分析!I$49,"▲","-")),2),NA())</f>
        <v>5.15</v>
      </c>
      <c r="F21" s="167">
        <f>IF(ISNUMBER(VALUE(SUBSTITUTE(実質収支比率等に係る経年分析!J$49,"▲","-"))),ROUND(VALUE(SUBSTITUTE(実質収支比率等に係る経年分析!J$49,"▲","-")),2),NA())</f>
        <v>-2.82</v>
      </c>
    </row>
    <row r="24" spans="1:11" x14ac:dyDescent="0.2">
      <c r="A24" s="141" t="s">
        <v>55</v>
      </c>
    </row>
    <row r="25" spans="1:11" x14ac:dyDescent="0.2">
      <c r="A25" s="168"/>
      <c r="B25" s="168" t="str">
        <f>連結実質赤字比率に係る赤字・黒字の構成分析!F$33</f>
        <v>R01</v>
      </c>
      <c r="C25" s="168"/>
      <c r="D25" s="168" t="str">
        <f>連結実質赤字比率に係る赤字・黒字の構成分析!G$33</f>
        <v>R02</v>
      </c>
      <c r="E25" s="168"/>
      <c r="F25" s="168" t="str">
        <f>連結実質赤字比率に係る赤字・黒字の構成分析!H$33</f>
        <v>R03</v>
      </c>
      <c r="G25" s="168"/>
      <c r="H25" s="168" t="str">
        <f>連結実質赤字比率に係る赤字・黒字の構成分析!I$33</f>
        <v>R04</v>
      </c>
      <c r="I25" s="168"/>
      <c r="J25" s="168" t="str">
        <f>連結実質赤字比率に係る赤字・黒字の構成分析!J$33</f>
        <v>R05</v>
      </c>
      <c r="K25" s="168"/>
    </row>
    <row r="26" spans="1:11" x14ac:dyDescent="0.2">
      <c r="A26" s="168"/>
      <c r="B26" s="168" t="s">
        <v>56</v>
      </c>
      <c r="C26" s="168" t="s">
        <v>57</v>
      </c>
      <c r="D26" s="168" t="s">
        <v>56</v>
      </c>
      <c r="E26" s="168" t="s">
        <v>57</v>
      </c>
      <c r="F26" s="168" t="s">
        <v>56</v>
      </c>
      <c r="G26" s="168" t="s">
        <v>57</v>
      </c>
      <c r="H26" s="168" t="s">
        <v>56</v>
      </c>
      <c r="I26" s="168" t="s">
        <v>57</v>
      </c>
      <c r="J26" s="168" t="s">
        <v>56</v>
      </c>
      <c r="K26" s="168" t="s">
        <v>57</v>
      </c>
    </row>
    <row r="27" spans="1:11" x14ac:dyDescent="0.2">
      <c r="A27" s="168" t="str">
        <f>IF(連結実質赤字比率に係る赤字・黒字の構成分析!C$43="",NA(),連結実質赤字比率に係る赤字・黒字の構成分析!C$43)</f>
        <v>その他会計（黒字）</v>
      </c>
      <c r="B27" s="168" t="e">
        <f>IF(ROUND(VALUE(SUBSTITUTE(連結実質赤字比率に係る赤字・黒字の構成分析!F$43,"▲", "-")), 2) &lt; 0, ABS(ROUND(VALUE(SUBSTITUTE(連結実質赤字比率に係る赤字・黒字の構成分析!F$43,"▲", "-")), 2)), NA())</f>
        <v>#VALUE!</v>
      </c>
      <c r="C27" s="168" t="e">
        <f>IF(ROUND(VALUE(SUBSTITUTE(連結実質赤字比率に係る赤字・黒字の構成分析!F$43,"▲", "-")), 2) &gt;= 0, ABS(ROUND(VALUE(SUBSTITUTE(連結実質赤字比率に係る赤字・黒字の構成分析!F$43,"▲", "-")), 2)), NA())</f>
        <v>#VALUE!</v>
      </c>
      <c r="D27" s="168" t="e">
        <f>IF(ROUND(VALUE(SUBSTITUTE(連結実質赤字比率に係る赤字・黒字の構成分析!G$43,"▲", "-")), 2) &lt; 0, ABS(ROUND(VALUE(SUBSTITUTE(連結実質赤字比率に係る赤字・黒字の構成分析!G$43,"▲", "-")), 2)), NA())</f>
        <v>#VALUE!</v>
      </c>
      <c r="E27" s="168" t="e">
        <f>IF(ROUND(VALUE(SUBSTITUTE(連結実質赤字比率に係る赤字・黒字の構成分析!G$43,"▲", "-")), 2) &gt;= 0, ABS(ROUND(VALUE(SUBSTITUTE(連結実質赤字比率に係る赤字・黒字の構成分析!G$43,"▲", "-")), 2)), NA())</f>
        <v>#VALUE!</v>
      </c>
      <c r="F27" s="168" t="e">
        <f>IF(ROUND(VALUE(SUBSTITUTE(連結実質赤字比率に係る赤字・黒字の構成分析!H$43,"▲", "-")), 2) &lt; 0, ABS(ROUND(VALUE(SUBSTITUTE(連結実質赤字比率に係る赤字・黒字の構成分析!H$43,"▲", "-")), 2)), NA())</f>
        <v>#VALUE!</v>
      </c>
      <c r="G27" s="168" t="e">
        <f>IF(ROUND(VALUE(SUBSTITUTE(連結実質赤字比率に係る赤字・黒字の構成分析!H$43,"▲", "-")), 2) &gt;= 0, ABS(ROUND(VALUE(SUBSTITUTE(連結実質赤字比率に係る赤字・黒字の構成分析!H$43,"▲", "-")), 2)), NA())</f>
        <v>#VALUE!</v>
      </c>
      <c r="H27" s="168" t="e">
        <f>IF(ROUND(VALUE(SUBSTITUTE(連結実質赤字比率に係る赤字・黒字の構成分析!I$43,"▲", "-")), 2) &lt; 0, ABS(ROUND(VALUE(SUBSTITUTE(連結実質赤字比率に係る赤字・黒字の構成分析!I$43,"▲", "-")), 2)), NA())</f>
        <v>#VALUE!</v>
      </c>
      <c r="I27" s="168" t="e">
        <f>IF(ROUND(VALUE(SUBSTITUTE(連結実質赤字比率に係る赤字・黒字の構成分析!I$43,"▲", "-")), 2) &gt;= 0, ABS(ROUND(VALUE(SUBSTITUTE(連結実質赤字比率に係る赤字・黒字の構成分析!I$43,"▲", "-")), 2)), NA())</f>
        <v>#VALUE!</v>
      </c>
      <c r="J27" s="168" t="e">
        <f>IF(ROUND(VALUE(SUBSTITUTE(連結実質赤字比率に係る赤字・黒字の構成分析!J$43,"▲", "-")), 2) &lt; 0, ABS(ROUND(VALUE(SUBSTITUTE(連結実質赤字比率に係る赤字・黒字の構成分析!J$43,"▲", "-")), 2)), NA())</f>
        <v>#VALUE!</v>
      </c>
      <c r="K27" s="168" t="e">
        <f>IF(ROUND(VALUE(SUBSTITUTE(連結実質赤字比率に係る赤字・黒字の構成分析!J$43,"▲", "-")), 2) &gt;= 0, ABS(ROUND(VALUE(SUBSTITUTE(連結実質赤字比率に係る赤字・黒字の構成分析!J$43,"▲", "-")), 2)), NA())</f>
        <v>#VALUE!</v>
      </c>
    </row>
    <row r="28" spans="1:11" x14ac:dyDescent="0.2">
      <c r="A28" s="168" t="str">
        <f>IF(連結実質赤字比率に係る赤字・黒字の構成分析!C$42="",NA(),連結実質赤字比率に係る赤字・黒字の構成分析!C$42)</f>
        <v>その他会計（赤字）</v>
      </c>
      <c r="B28" s="168" t="e">
        <f>IF(ROUND(VALUE(SUBSTITUTE(連結実質赤字比率に係る赤字・黒字の構成分析!F$42,"▲", "-")), 2) &lt; 0, ABS(ROUND(VALUE(SUBSTITUTE(連結実質赤字比率に係る赤字・黒字の構成分析!F$42,"▲", "-")), 2)), NA())</f>
        <v>#VALUE!</v>
      </c>
      <c r="C28" s="168" t="e">
        <f>IF(ROUND(VALUE(SUBSTITUTE(連結実質赤字比率に係る赤字・黒字の構成分析!F$42,"▲", "-")), 2) &gt;= 0, ABS(ROUND(VALUE(SUBSTITUTE(連結実質赤字比率に係る赤字・黒字の構成分析!F$42,"▲", "-")), 2)), NA())</f>
        <v>#VALUE!</v>
      </c>
      <c r="D28" s="168" t="e">
        <f>IF(ROUND(VALUE(SUBSTITUTE(連結実質赤字比率に係る赤字・黒字の構成分析!G$42,"▲", "-")), 2) &lt; 0, ABS(ROUND(VALUE(SUBSTITUTE(連結実質赤字比率に係る赤字・黒字の構成分析!G$42,"▲", "-")), 2)), NA())</f>
        <v>#VALUE!</v>
      </c>
      <c r="E28" s="168" t="e">
        <f>IF(ROUND(VALUE(SUBSTITUTE(連結実質赤字比率に係る赤字・黒字の構成分析!G$42,"▲", "-")), 2) &gt;= 0, ABS(ROUND(VALUE(SUBSTITUTE(連結実質赤字比率に係る赤字・黒字の構成分析!G$42,"▲", "-")), 2)), NA())</f>
        <v>#VALUE!</v>
      </c>
      <c r="F28" s="168" t="e">
        <f>IF(ROUND(VALUE(SUBSTITUTE(連結実質赤字比率に係る赤字・黒字の構成分析!H$42,"▲", "-")), 2) &lt; 0, ABS(ROUND(VALUE(SUBSTITUTE(連結実質赤字比率に係る赤字・黒字の構成分析!H$42,"▲", "-")), 2)), NA())</f>
        <v>#VALUE!</v>
      </c>
      <c r="G28" s="168" t="e">
        <f>IF(ROUND(VALUE(SUBSTITUTE(連結実質赤字比率に係る赤字・黒字の構成分析!H$42,"▲", "-")), 2) &gt;= 0, ABS(ROUND(VALUE(SUBSTITUTE(連結実質赤字比率に係る赤字・黒字の構成分析!H$42,"▲", "-")), 2)), NA())</f>
        <v>#VALUE!</v>
      </c>
      <c r="H28" s="168" t="e">
        <f>IF(ROUND(VALUE(SUBSTITUTE(連結実質赤字比率に係る赤字・黒字の構成分析!I$42,"▲", "-")), 2) &lt; 0, ABS(ROUND(VALUE(SUBSTITUTE(連結実質赤字比率に係る赤字・黒字の構成分析!I$42,"▲", "-")), 2)), NA())</f>
        <v>#VALUE!</v>
      </c>
      <c r="I28" s="168" t="e">
        <f>IF(ROUND(VALUE(SUBSTITUTE(連結実質赤字比率に係る赤字・黒字の構成分析!I$42,"▲", "-")), 2) &gt;= 0, ABS(ROUND(VALUE(SUBSTITUTE(連結実質赤字比率に係る赤字・黒字の構成分析!I$42,"▲", "-")), 2)), NA())</f>
        <v>#VALUE!</v>
      </c>
      <c r="J28" s="168" t="e">
        <f>IF(ROUND(VALUE(SUBSTITUTE(連結実質赤字比率に係る赤字・黒字の構成分析!J$42,"▲", "-")), 2) &lt; 0, ABS(ROUND(VALUE(SUBSTITUTE(連結実質赤字比率に係る赤字・黒字の構成分析!J$42,"▲", "-")), 2)), NA())</f>
        <v>#VALUE!</v>
      </c>
      <c r="K28" s="168" t="e">
        <f>IF(ROUND(VALUE(SUBSTITUTE(連結実質赤字比率に係る赤字・黒字の構成分析!J$42,"▲", "-")), 2) &gt;= 0, ABS(ROUND(VALUE(SUBSTITUTE(連結実質赤字比率に係る赤字・黒字の構成分析!J$42,"▲", "-")), 2)), NA())</f>
        <v>#VALUE!</v>
      </c>
    </row>
    <row r="29" spans="1:11" x14ac:dyDescent="0.2">
      <c r="A29" s="168" t="str">
        <f>IF(連結実質赤字比率に係る赤字・黒字の構成分析!C$41="",NA(),連結実質赤字比率に係る赤字・黒字の構成分析!C$41)</f>
        <v>後期高齢者医療特別会計</v>
      </c>
      <c r="B29" s="168" t="e">
        <f>IF(ROUND(VALUE(SUBSTITUTE(連結実質赤字比率に係る赤字・黒字の構成分析!F$41,"▲", "-")), 2) &lt; 0, ABS(ROUND(VALUE(SUBSTITUTE(連結実質赤字比率に係る赤字・黒字の構成分析!F$41,"▲", "-")), 2)), NA())</f>
        <v>#N/A</v>
      </c>
      <c r="C29" s="168">
        <f>IF(ROUND(VALUE(SUBSTITUTE(連結実質赤字比率に係る赤字・黒字の構成分析!F$41,"▲", "-")), 2) &gt;= 0, ABS(ROUND(VALUE(SUBSTITUTE(連結実質赤字比率に係る赤字・黒字の構成分析!F$41,"▲", "-")), 2)), NA())</f>
        <v>0</v>
      </c>
      <c r="D29" s="168" t="e">
        <f>IF(ROUND(VALUE(SUBSTITUTE(連結実質赤字比率に係る赤字・黒字の構成分析!G$41,"▲", "-")), 2) &lt; 0, ABS(ROUND(VALUE(SUBSTITUTE(連結実質赤字比率に係る赤字・黒字の構成分析!G$41,"▲", "-")), 2)), NA())</f>
        <v>#N/A</v>
      </c>
      <c r="E29" s="168">
        <f>IF(ROUND(VALUE(SUBSTITUTE(連結実質赤字比率に係る赤字・黒字の構成分析!G$41,"▲", "-")), 2) &gt;= 0, ABS(ROUND(VALUE(SUBSTITUTE(連結実質赤字比率に係る赤字・黒字の構成分析!G$41,"▲", "-")), 2)), NA())</f>
        <v>0</v>
      </c>
      <c r="F29" s="168" t="e">
        <f>IF(ROUND(VALUE(SUBSTITUTE(連結実質赤字比率に係る赤字・黒字の構成分析!H$41,"▲", "-")), 2) &lt; 0, ABS(ROUND(VALUE(SUBSTITUTE(連結実質赤字比率に係る赤字・黒字の構成分析!H$41,"▲", "-")), 2)), NA())</f>
        <v>#N/A</v>
      </c>
      <c r="G29" s="168">
        <f>IF(ROUND(VALUE(SUBSTITUTE(連結実質赤字比率に係る赤字・黒字の構成分析!H$41,"▲", "-")), 2) &gt;= 0, ABS(ROUND(VALUE(SUBSTITUTE(連結実質赤字比率に係る赤字・黒字の構成分析!H$41,"▲", "-")), 2)), NA())</f>
        <v>0</v>
      </c>
      <c r="H29" s="168" t="e">
        <f>IF(ROUND(VALUE(SUBSTITUTE(連結実質赤字比率に係る赤字・黒字の構成分析!I$41,"▲", "-")), 2) &lt; 0, ABS(ROUND(VALUE(SUBSTITUTE(連結実質赤字比率に係る赤字・黒字の構成分析!I$41,"▲", "-")), 2)), NA())</f>
        <v>#N/A</v>
      </c>
      <c r="I29" s="168">
        <f>IF(ROUND(VALUE(SUBSTITUTE(連結実質赤字比率に係る赤字・黒字の構成分析!I$41,"▲", "-")), 2) &gt;= 0, ABS(ROUND(VALUE(SUBSTITUTE(連結実質赤字比率に係る赤字・黒字の構成分析!I$41,"▲", "-")), 2)), NA())</f>
        <v>0.01</v>
      </c>
      <c r="J29" s="168" t="e">
        <f>IF(ROUND(VALUE(SUBSTITUTE(連結実質赤字比率に係る赤字・黒字の構成分析!J$41,"▲", "-")), 2) &lt; 0, ABS(ROUND(VALUE(SUBSTITUTE(連結実質赤字比率に係る赤字・黒字の構成分析!J$41,"▲", "-")), 2)), NA())</f>
        <v>#N/A</v>
      </c>
      <c r="K29" s="168">
        <f>IF(ROUND(VALUE(SUBSTITUTE(連結実質赤字比率に係る赤字・黒字の構成分析!J$41,"▲", "-")), 2) &gt;= 0, ABS(ROUND(VALUE(SUBSTITUTE(連結実質赤字比率に係る赤字・黒字の構成分析!J$41,"▲", "-")), 2)), NA())</f>
        <v>0</v>
      </c>
    </row>
    <row r="30" spans="1:11" x14ac:dyDescent="0.2">
      <c r="A30" s="168" t="str">
        <f>IF(連結実質赤字比率に係る赤字・黒字の構成分析!C$40="",NA(),連結実質赤字比率に係る赤字・黒字の構成分析!C$40)</f>
        <v>介護サービス特別会計</v>
      </c>
      <c r="B30" s="168" t="e">
        <f>IF(ROUND(VALUE(SUBSTITUTE(連結実質赤字比率に係る赤字・黒字の構成分析!F$40,"▲", "-")), 2) &lt; 0, ABS(ROUND(VALUE(SUBSTITUTE(連結実質赤字比率に係る赤字・黒字の構成分析!F$40,"▲", "-")), 2)), NA())</f>
        <v>#N/A</v>
      </c>
      <c r="C30" s="168">
        <f>IF(ROUND(VALUE(SUBSTITUTE(連結実質赤字比率に係る赤字・黒字の構成分析!F$40,"▲", "-")), 2) &gt;= 0, ABS(ROUND(VALUE(SUBSTITUTE(連結実質赤字比率に係る赤字・黒字の構成分析!F$40,"▲", "-")), 2)), NA())</f>
        <v>0</v>
      </c>
      <c r="D30" s="168" t="e">
        <f>IF(ROUND(VALUE(SUBSTITUTE(連結実質赤字比率に係る赤字・黒字の構成分析!G$40,"▲", "-")), 2) &lt; 0, ABS(ROUND(VALUE(SUBSTITUTE(連結実質赤字比率に係る赤字・黒字の構成分析!G$40,"▲", "-")), 2)), NA())</f>
        <v>#N/A</v>
      </c>
      <c r="E30" s="168">
        <f>IF(ROUND(VALUE(SUBSTITUTE(連結実質赤字比率に係る赤字・黒字の構成分析!G$40,"▲", "-")), 2) &gt;= 0, ABS(ROUND(VALUE(SUBSTITUTE(連結実質赤字比率に係る赤字・黒字の構成分析!G$40,"▲", "-")), 2)), NA())</f>
        <v>0.01</v>
      </c>
      <c r="F30" s="168" t="e">
        <f>IF(ROUND(VALUE(SUBSTITUTE(連結実質赤字比率に係る赤字・黒字の構成分析!H$40,"▲", "-")), 2) &lt; 0, ABS(ROUND(VALUE(SUBSTITUTE(連結実質赤字比率に係る赤字・黒字の構成分析!H$40,"▲", "-")), 2)), NA())</f>
        <v>#N/A</v>
      </c>
      <c r="G30" s="168">
        <f>IF(ROUND(VALUE(SUBSTITUTE(連結実質赤字比率に係る赤字・黒字の構成分析!H$40,"▲", "-")), 2) &gt;= 0, ABS(ROUND(VALUE(SUBSTITUTE(連結実質赤字比率に係る赤字・黒字の構成分析!H$40,"▲", "-")), 2)), NA())</f>
        <v>0.01</v>
      </c>
      <c r="H30" s="168" t="e">
        <f>IF(ROUND(VALUE(SUBSTITUTE(連結実質赤字比率に係る赤字・黒字の構成分析!I$40,"▲", "-")), 2) &lt; 0, ABS(ROUND(VALUE(SUBSTITUTE(連結実質赤字比率に係る赤字・黒字の構成分析!I$40,"▲", "-")), 2)), NA())</f>
        <v>#N/A</v>
      </c>
      <c r="I30" s="168">
        <f>IF(ROUND(VALUE(SUBSTITUTE(連結実質赤字比率に係る赤字・黒字の構成分析!I$40,"▲", "-")), 2) &gt;= 0, ABS(ROUND(VALUE(SUBSTITUTE(連結実質赤字比率に係る赤字・黒字の構成分析!I$40,"▲", "-")), 2)), NA())</f>
        <v>0</v>
      </c>
      <c r="J30" s="168" t="e">
        <f>IF(ROUND(VALUE(SUBSTITUTE(連結実質赤字比率に係る赤字・黒字の構成分析!J$40,"▲", "-")), 2) &lt; 0, ABS(ROUND(VALUE(SUBSTITUTE(連結実質赤字比率に係る赤字・黒字の構成分析!J$40,"▲", "-")), 2)), NA())</f>
        <v>#N/A</v>
      </c>
      <c r="K30" s="168">
        <f>IF(ROUND(VALUE(SUBSTITUTE(連結実質赤字比率に係る赤字・黒字の構成分析!J$40,"▲", "-")), 2) &gt;= 0, ABS(ROUND(VALUE(SUBSTITUTE(連結実質赤字比率に係る赤字・黒字の構成分析!J$40,"▲", "-")), 2)), NA())</f>
        <v>0</v>
      </c>
    </row>
    <row r="31" spans="1:11" x14ac:dyDescent="0.2">
      <c r="A31" s="168" t="str">
        <f>IF(連結実質赤字比率に係る赤字・黒字の構成分析!C$39="",NA(),連結実質赤字比率に係る赤字・黒字の構成分析!C$39)</f>
        <v>国民健康保険特別会計</v>
      </c>
      <c r="B31" s="168" t="e">
        <f>IF(ROUND(VALUE(SUBSTITUTE(連結実質赤字比率に係る赤字・黒字の構成分析!F$39,"▲", "-")), 2) &lt; 0, ABS(ROUND(VALUE(SUBSTITUTE(連結実質赤字比率に係る赤字・黒字の構成分析!F$39,"▲", "-")), 2)), NA())</f>
        <v>#N/A</v>
      </c>
      <c r="C31" s="168">
        <f>IF(ROUND(VALUE(SUBSTITUTE(連結実質赤字比率に係る赤字・黒字の構成分析!F$39,"▲", "-")), 2) &gt;= 0, ABS(ROUND(VALUE(SUBSTITUTE(連結実質赤字比率に係る赤字・黒字の構成分析!F$39,"▲", "-")), 2)), NA())</f>
        <v>0.12</v>
      </c>
      <c r="D31" s="168" t="e">
        <f>IF(ROUND(VALUE(SUBSTITUTE(連結実質赤字比率に係る赤字・黒字の構成分析!G$39,"▲", "-")), 2) &lt; 0, ABS(ROUND(VALUE(SUBSTITUTE(連結実質赤字比率に係る赤字・黒字の構成分析!G$39,"▲", "-")), 2)), NA())</f>
        <v>#N/A</v>
      </c>
      <c r="E31" s="168">
        <f>IF(ROUND(VALUE(SUBSTITUTE(連結実質赤字比率に係る赤字・黒字の構成分析!G$39,"▲", "-")), 2) &gt;= 0, ABS(ROUND(VALUE(SUBSTITUTE(連結実質赤字比率に係る赤字・黒字の構成分析!G$39,"▲", "-")), 2)), NA())</f>
        <v>0.44</v>
      </c>
      <c r="F31" s="168" t="e">
        <f>IF(ROUND(VALUE(SUBSTITUTE(連結実質赤字比率に係る赤字・黒字の構成分析!H$39,"▲", "-")), 2) &lt; 0, ABS(ROUND(VALUE(SUBSTITUTE(連結実質赤字比率に係る赤字・黒字の構成分析!H$39,"▲", "-")), 2)), NA())</f>
        <v>#N/A</v>
      </c>
      <c r="G31" s="168">
        <f>IF(ROUND(VALUE(SUBSTITUTE(連結実質赤字比率に係る赤字・黒字の構成分析!H$39,"▲", "-")), 2) &gt;= 0, ABS(ROUND(VALUE(SUBSTITUTE(連結実質赤字比率に係る赤字・黒字の構成分析!H$39,"▲", "-")), 2)), NA())</f>
        <v>1.17</v>
      </c>
      <c r="H31" s="168" t="e">
        <f>IF(ROUND(VALUE(SUBSTITUTE(連結実質赤字比率に係る赤字・黒字の構成分析!I$39,"▲", "-")), 2) &lt; 0, ABS(ROUND(VALUE(SUBSTITUTE(連結実質赤字比率に係る赤字・黒字の構成分析!I$39,"▲", "-")), 2)), NA())</f>
        <v>#N/A</v>
      </c>
      <c r="I31" s="168">
        <f>IF(ROUND(VALUE(SUBSTITUTE(連結実質赤字比率に係る赤字・黒字の構成分析!I$39,"▲", "-")), 2) &gt;= 0, ABS(ROUND(VALUE(SUBSTITUTE(連結実質赤字比率に係る赤字・黒字の構成分析!I$39,"▲", "-")), 2)), NA())</f>
        <v>0.55000000000000004</v>
      </c>
      <c r="J31" s="168" t="e">
        <f>IF(ROUND(VALUE(SUBSTITUTE(連結実質赤字比率に係る赤字・黒字の構成分析!J$39,"▲", "-")), 2) &lt; 0, ABS(ROUND(VALUE(SUBSTITUTE(連結実質赤字比率に係る赤字・黒字の構成分析!J$39,"▲", "-")), 2)), NA())</f>
        <v>#N/A</v>
      </c>
      <c r="K31" s="168">
        <f>IF(ROUND(VALUE(SUBSTITUTE(連結実質赤字比率に係る赤字・黒字の構成分析!J$39,"▲", "-")), 2) &gt;= 0, ABS(ROUND(VALUE(SUBSTITUTE(連結実質赤字比率に係る赤字・黒字の構成分析!J$39,"▲", "-")), 2)), NA())</f>
        <v>0.03</v>
      </c>
    </row>
    <row r="32" spans="1:11" x14ac:dyDescent="0.2">
      <c r="A32" s="168" t="str">
        <f>IF(連結実質赤字比率に係る赤字・黒字の構成分析!C$38="",NA(),連結実質赤字比率に係る赤字・黒字の構成分析!C$38)</f>
        <v>下水道特別会計</v>
      </c>
      <c r="B32" s="168" t="e">
        <f>IF(ROUND(VALUE(SUBSTITUTE(連結実質赤字比率に係る赤字・黒字の構成分析!F$38,"▲", "-")), 2) &lt; 0, ABS(ROUND(VALUE(SUBSTITUTE(連結実質赤字比率に係る赤字・黒字の構成分析!F$38,"▲", "-")), 2)), NA())</f>
        <v>#N/A</v>
      </c>
      <c r="C32" s="168">
        <f>IF(ROUND(VALUE(SUBSTITUTE(連結実質赤字比率に係る赤字・黒字の構成分析!F$38,"▲", "-")), 2) &gt;= 0, ABS(ROUND(VALUE(SUBSTITUTE(連結実質赤字比率に係る赤字・黒字の構成分析!F$38,"▲", "-")), 2)), NA())</f>
        <v>0.01</v>
      </c>
      <c r="D32" s="168" t="e">
        <f>IF(ROUND(VALUE(SUBSTITUTE(連結実質赤字比率に係る赤字・黒字の構成分析!G$38,"▲", "-")), 2) &lt; 0, ABS(ROUND(VALUE(SUBSTITUTE(連結実質赤字比率に係る赤字・黒字の構成分析!G$38,"▲", "-")), 2)), NA())</f>
        <v>#N/A</v>
      </c>
      <c r="E32" s="168">
        <f>IF(ROUND(VALUE(SUBSTITUTE(連結実質赤字比率に係る赤字・黒字の構成分析!G$38,"▲", "-")), 2) &gt;= 0, ABS(ROUND(VALUE(SUBSTITUTE(連結実質赤字比率に係る赤字・黒字の構成分析!G$38,"▲", "-")), 2)), NA())</f>
        <v>0</v>
      </c>
      <c r="F32" s="168" t="e">
        <f>IF(ROUND(VALUE(SUBSTITUTE(連結実質赤字比率に係る赤字・黒字の構成分析!H$38,"▲", "-")), 2) &lt; 0, ABS(ROUND(VALUE(SUBSTITUTE(連結実質赤字比率に係る赤字・黒字の構成分析!H$38,"▲", "-")), 2)), NA())</f>
        <v>#N/A</v>
      </c>
      <c r="G32" s="168">
        <f>IF(ROUND(VALUE(SUBSTITUTE(連結実質赤字比率に係る赤字・黒字の構成分析!H$38,"▲", "-")), 2) &gt;= 0, ABS(ROUND(VALUE(SUBSTITUTE(連結実質赤字比率に係る赤字・黒字の構成分析!H$38,"▲", "-")), 2)), NA())</f>
        <v>0.01</v>
      </c>
      <c r="H32" s="168" t="e">
        <f>IF(ROUND(VALUE(SUBSTITUTE(連結実質赤字比率に係る赤字・黒字の構成分析!I$38,"▲", "-")), 2) &lt; 0, ABS(ROUND(VALUE(SUBSTITUTE(連結実質赤字比率に係る赤字・黒字の構成分析!I$38,"▲", "-")), 2)), NA())</f>
        <v>#N/A</v>
      </c>
      <c r="I32" s="168">
        <f>IF(ROUND(VALUE(SUBSTITUTE(連結実質赤字比率に係る赤字・黒字の構成分析!I$38,"▲", "-")), 2) &gt;= 0, ABS(ROUND(VALUE(SUBSTITUTE(連結実質赤字比率に係る赤字・黒字の構成分析!I$38,"▲", "-")), 2)), NA())</f>
        <v>0.05</v>
      </c>
      <c r="J32" s="168" t="e">
        <f>IF(ROUND(VALUE(SUBSTITUTE(連結実質赤字比率に係る赤字・黒字の構成分析!J$38,"▲", "-")), 2) &lt; 0, ABS(ROUND(VALUE(SUBSTITUTE(連結実質赤字比率に係る赤字・黒字の構成分析!J$38,"▲", "-")), 2)), NA())</f>
        <v>#N/A</v>
      </c>
      <c r="K32" s="168">
        <f>IF(ROUND(VALUE(SUBSTITUTE(連結実質赤字比率に係る赤字・黒字の構成分析!J$38,"▲", "-")), 2) &gt;= 0, ABS(ROUND(VALUE(SUBSTITUTE(連結実質赤字比率に係る赤字・黒字の構成分析!J$38,"▲", "-")), 2)), NA())</f>
        <v>0.14000000000000001</v>
      </c>
    </row>
    <row r="33" spans="1:16" x14ac:dyDescent="0.2">
      <c r="A33" s="168" t="str">
        <f>IF(連結実質赤字比率に係る赤字・黒字の構成分析!C$37="",NA(),連結実質赤字比率に係る赤字・黒字の構成分析!C$37)</f>
        <v>大月短期大学特別会計</v>
      </c>
      <c r="B33" s="168" t="e">
        <f>IF(ROUND(VALUE(SUBSTITUTE(連結実質赤字比率に係る赤字・黒字の構成分析!F$37,"▲", "-")), 2) &lt; 0, ABS(ROUND(VALUE(SUBSTITUTE(連結実質赤字比率に係る赤字・黒字の構成分析!F$37,"▲", "-")), 2)), NA())</f>
        <v>#N/A</v>
      </c>
      <c r="C33" s="168">
        <f>IF(ROUND(VALUE(SUBSTITUTE(連結実質赤字比率に係る赤字・黒字の構成分析!F$37,"▲", "-")), 2) &gt;= 0, ABS(ROUND(VALUE(SUBSTITUTE(連結実質赤字比率に係る赤字・黒字の構成分析!F$37,"▲", "-")), 2)), NA())</f>
        <v>0.09</v>
      </c>
      <c r="D33" s="168" t="e">
        <f>IF(ROUND(VALUE(SUBSTITUTE(連結実質赤字比率に係る赤字・黒字の構成分析!G$37,"▲", "-")), 2) &lt; 0, ABS(ROUND(VALUE(SUBSTITUTE(連結実質赤字比率に係る赤字・黒字の構成分析!G$37,"▲", "-")), 2)), NA())</f>
        <v>#N/A</v>
      </c>
      <c r="E33" s="168">
        <f>IF(ROUND(VALUE(SUBSTITUTE(連結実質赤字比率に係る赤字・黒字の構成分析!G$37,"▲", "-")), 2) &gt;= 0, ABS(ROUND(VALUE(SUBSTITUTE(連結実質赤字比率に係る赤字・黒字の構成分析!G$37,"▲", "-")), 2)), NA())</f>
        <v>0.08</v>
      </c>
      <c r="F33" s="168" t="e">
        <f>IF(ROUND(VALUE(SUBSTITUTE(連結実質赤字比率に係る赤字・黒字の構成分析!H$37,"▲", "-")), 2) &lt; 0, ABS(ROUND(VALUE(SUBSTITUTE(連結実質赤字比率に係る赤字・黒字の構成分析!H$37,"▲", "-")), 2)), NA())</f>
        <v>#N/A</v>
      </c>
      <c r="G33" s="168">
        <f>IF(ROUND(VALUE(SUBSTITUTE(連結実質赤字比率に係る赤字・黒字の構成分析!H$37,"▲", "-")), 2) &gt;= 0, ABS(ROUND(VALUE(SUBSTITUTE(連結実質赤字比率に係る赤字・黒字の構成分析!H$37,"▲", "-")), 2)), NA())</f>
        <v>0.16</v>
      </c>
      <c r="H33" s="168" t="e">
        <f>IF(ROUND(VALUE(SUBSTITUTE(連結実質赤字比率に係る赤字・黒字の構成分析!I$37,"▲", "-")), 2) &lt; 0, ABS(ROUND(VALUE(SUBSTITUTE(連結実質赤字比率に係る赤字・黒字の構成分析!I$37,"▲", "-")), 2)), NA())</f>
        <v>#N/A</v>
      </c>
      <c r="I33" s="168">
        <f>IF(ROUND(VALUE(SUBSTITUTE(連結実質赤字比率に係る赤字・黒字の構成分析!I$37,"▲", "-")), 2) &gt;= 0, ABS(ROUND(VALUE(SUBSTITUTE(連結実質赤字比率に係る赤字・黒字の構成分析!I$37,"▲", "-")), 2)), NA())</f>
        <v>0.11</v>
      </c>
      <c r="J33" s="168" t="e">
        <f>IF(ROUND(VALUE(SUBSTITUTE(連結実質赤字比率に係る赤字・黒字の構成分析!J$37,"▲", "-")), 2) &lt; 0, ABS(ROUND(VALUE(SUBSTITUTE(連結実質赤字比率に係る赤字・黒字の構成分析!J$37,"▲", "-")), 2)), NA())</f>
        <v>#N/A</v>
      </c>
      <c r="K33" s="168">
        <f>IF(ROUND(VALUE(SUBSTITUTE(連結実質赤字比率に係る赤字・黒字の構成分析!J$37,"▲", "-")), 2) &gt;= 0, ABS(ROUND(VALUE(SUBSTITUTE(連結実質赤字比率に係る赤字・黒字の構成分析!J$37,"▲", "-")), 2)), NA())</f>
        <v>0.19</v>
      </c>
    </row>
    <row r="34" spans="1:16" x14ac:dyDescent="0.2">
      <c r="A34" s="168" t="str">
        <f>IF(連結実質赤字比率に係る赤字・黒字の構成分析!C$36="",NA(),連結実質赤字比率に係る赤字・黒字の構成分析!C$36)</f>
        <v>介護保険特別会計</v>
      </c>
      <c r="B34" s="168" t="e">
        <f>IF(ROUND(VALUE(SUBSTITUTE(連結実質赤字比率に係る赤字・黒字の構成分析!F$36,"▲", "-")), 2) &lt; 0, ABS(ROUND(VALUE(SUBSTITUTE(連結実質赤字比率に係る赤字・黒字の構成分析!F$36,"▲", "-")), 2)), NA())</f>
        <v>#N/A</v>
      </c>
      <c r="C34" s="168">
        <f>IF(ROUND(VALUE(SUBSTITUTE(連結実質赤字比率に係る赤字・黒字の構成分析!F$36,"▲", "-")), 2) &gt;= 0, ABS(ROUND(VALUE(SUBSTITUTE(連結実質赤字比率に係る赤字・黒字の構成分析!F$36,"▲", "-")), 2)), NA())</f>
        <v>0.71</v>
      </c>
      <c r="D34" s="168" t="e">
        <f>IF(ROUND(VALUE(SUBSTITUTE(連結実質赤字比率に係る赤字・黒字の構成分析!G$36,"▲", "-")), 2) &lt; 0, ABS(ROUND(VALUE(SUBSTITUTE(連結実質赤字比率に係る赤字・黒字の構成分析!G$36,"▲", "-")), 2)), NA())</f>
        <v>#N/A</v>
      </c>
      <c r="E34" s="168">
        <f>IF(ROUND(VALUE(SUBSTITUTE(連結実質赤字比率に係る赤字・黒字の構成分析!G$36,"▲", "-")), 2) &gt;= 0, ABS(ROUND(VALUE(SUBSTITUTE(連結実質赤字比率に係る赤字・黒字の構成分析!G$36,"▲", "-")), 2)), NA())</f>
        <v>0.8</v>
      </c>
      <c r="F34" s="168" t="e">
        <f>IF(ROUND(VALUE(SUBSTITUTE(連結実質赤字比率に係る赤字・黒字の構成分析!H$36,"▲", "-")), 2) &lt; 0, ABS(ROUND(VALUE(SUBSTITUTE(連結実質赤字比率に係る赤字・黒字の構成分析!H$36,"▲", "-")), 2)), NA())</f>
        <v>#N/A</v>
      </c>
      <c r="G34" s="168">
        <f>IF(ROUND(VALUE(SUBSTITUTE(連結実質赤字比率に係る赤字・黒字の構成分析!H$36,"▲", "-")), 2) &gt;= 0, ABS(ROUND(VALUE(SUBSTITUTE(連結実質赤字比率に係る赤字・黒字の構成分析!H$36,"▲", "-")), 2)), NA())</f>
        <v>1.36</v>
      </c>
      <c r="H34" s="168" t="e">
        <f>IF(ROUND(VALUE(SUBSTITUTE(連結実質赤字比率に係る赤字・黒字の構成分析!I$36,"▲", "-")), 2) &lt; 0, ABS(ROUND(VALUE(SUBSTITUTE(連結実質赤字比率に係る赤字・黒字の構成分析!I$36,"▲", "-")), 2)), NA())</f>
        <v>#N/A</v>
      </c>
      <c r="I34" s="168">
        <f>IF(ROUND(VALUE(SUBSTITUTE(連結実質赤字比率に係る赤字・黒字の構成分析!I$36,"▲", "-")), 2) &gt;= 0, ABS(ROUND(VALUE(SUBSTITUTE(連結実質赤字比率に係る赤字・黒字の構成分析!I$36,"▲", "-")), 2)), NA())</f>
        <v>1.81</v>
      </c>
      <c r="J34" s="168" t="e">
        <f>IF(ROUND(VALUE(SUBSTITUTE(連結実質赤字比率に係る赤字・黒字の構成分析!J$36,"▲", "-")), 2) &lt; 0, ABS(ROUND(VALUE(SUBSTITUTE(連結実質赤字比率に係る赤字・黒字の構成分析!J$36,"▲", "-")), 2)), NA())</f>
        <v>#N/A</v>
      </c>
      <c r="K34" s="168">
        <f>IF(ROUND(VALUE(SUBSTITUTE(連結実質赤字比率に係る赤字・黒字の構成分析!J$36,"▲", "-")), 2) &gt;= 0, ABS(ROUND(VALUE(SUBSTITUTE(連結実質赤字比率に係る赤字・黒字の構成分析!J$36,"▲", "-")), 2)), NA())</f>
        <v>0.27</v>
      </c>
    </row>
    <row r="35" spans="1:16" x14ac:dyDescent="0.2">
      <c r="A35" s="168" t="str">
        <f>IF(連結実質赤字比率に係る赤字・黒字の構成分析!C$35="",NA(),連結実質赤字比率に係る赤字・黒字の構成分析!C$35)</f>
        <v>簡易水道特別会計</v>
      </c>
      <c r="B35" s="168" t="e">
        <f>IF(ROUND(VALUE(SUBSTITUTE(連結実質赤字比率に係る赤字・黒字の構成分析!F$35,"▲", "-")), 2) &lt; 0, ABS(ROUND(VALUE(SUBSTITUTE(連結実質赤字比率に係る赤字・黒字の構成分析!F$35,"▲", "-")), 2)), NA())</f>
        <v>#N/A</v>
      </c>
      <c r="C35" s="168">
        <f>IF(ROUND(VALUE(SUBSTITUTE(連結実質赤字比率に係る赤字・黒字の構成分析!F$35,"▲", "-")), 2) &gt;= 0, ABS(ROUND(VALUE(SUBSTITUTE(連結実質赤字比率に係る赤字・黒字の構成分析!F$35,"▲", "-")), 2)), NA())</f>
        <v>0.01</v>
      </c>
      <c r="D35" s="168" t="e">
        <f>IF(ROUND(VALUE(SUBSTITUTE(連結実質赤字比率に係る赤字・黒字の構成分析!G$35,"▲", "-")), 2) &lt; 0, ABS(ROUND(VALUE(SUBSTITUTE(連結実質赤字比率に係る赤字・黒字の構成分析!G$35,"▲", "-")), 2)), NA())</f>
        <v>#N/A</v>
      </c>
      <c r="E35" s="168">
        <f>IF(ROUND(VALUE(SUBSTITUTE(連結実質赤字比率に係る赤字・黒字の構成分析!G$35,"▲", "-")), 2) &gt;= 0, ABS(ROUND(VALUE(SUBSTITUTE(連結実質赤字比率に係る赤字・黒字の構成分析!G$35,"▲", "-")), 2)), NA())</f>
        <v>0.13</v>
      </c>
      <c r="F35" s="168" t="e">
        <f>IF(ROUND(VALUE(SUBSTITUTE(連結実質赤字比率に係る赤字・黒字の構成分析!H$35,"▲", "-")), 2) &lt; 0, ABS(ROUND(VALUE(SUBSTITUTE(連結実質赤字比率に係る赤字・黒字の構成分析!H$35,"▲", "-")), 2)), NA())</f>
        <v>#N/A</v>
      </c>
      <c r="G35" s="168">
        <f>IF(ROUND(VALUE(SUBSTITUTE(連結実質赤字比率に係る赤字・黒字の構成分析!H$35,"▲", "-")), 2) &gt;= 0, ABS(ROUND(VALUE(SUBSTITUTE(連結実質赤字比率に係る赤字・黒字の構成分析!H$35,"▲", "-")), 2)), NA())</f>
        <v>0.1</v>
      </c>
      <c r="H35" s="168" t="e">
        <f>IF(ROUND(VALUE(SUBSTITUTE(連結実質赤字比率に係る赤字・黒字の構成分析!I$35,"▲", "-")), 2) &lt; 0, ABS(ROUND(VALUE(SUBSTITUTE(連結実質赤字比率に係る赤字・黒字の構成分析!I$35,"▲", "-")), 2)), NA())</f>
        <v>#N/A</v>
      </c>
      <c r="I35" s="168">
        <f>IF(ROUND(VALUE(SUBSTITUTE(連結実質赤字比率に係る赤字・黒字の構成分析!I$35,"▲", "-")), 2) &gt;= 0, ABS(ROUND(VALUE(SUBSTITUTE(連結実質赤字比率に係る赤字・黒字の構成分析!I$35,"▲", "-")), 2)), NA())</f>
        <v>7.0000000000000007E-2</v>
      </c>
      <c r="J35" s="168" t="e">
        <f>IF(ROUND(VALUE(SUBSTITUTE(連結実質赤字比率に係る赤字・黒字の構成分析!J$35,"▲", "-")), 2) &lt; 0, ABS(ROUND(VALUE(SUBSTITUTE(連結実質赤字比率に係る赤字・黒字の構成分析!J$35,"▲", "-")), 2)), NA())</f>
        <v>#N/A</v>
      </c>
      <c r="K35" s="168">
        <f>IF(ROUND(VALUE(SUBSTITUTE(連結実質赤字比率に係る赤字・黒字の構成分析!J$35,"▲", "-")), 2) &gt;= 0, ABS(ROUND(VALUE(SUBSTITUTE(連結実質赤字比率に係る赤字・黒字の構成分析!J$35,"▲", "-")), 2)), NA())</f>
        <v>0.47</v>
      </c>
    </row>
    <row r="36" spans="1:16" x14ac:dyDescent="0.2">
      <c r="A36" s="168" t="str">
        <f>IF(連結実質赤字比率に係る赤字・黒字の構成分析!C$34="",NA(),連結実質赤字比率に係る赤字・黒字の構成分析!C$34)</f>
        <v>一般会計</v>
      </c>
      <c r="B36" s="168" t="e">
        <f>IF(ROUND(VALUE(SUBSTITUTE(連結実質赤字比率に係る赤字・黒字の構成分析!F$34,"▲", "-")), 2) &lt; 0, ABS(ROUND(VALUE(SUBSTITUTE(連結実質赤字比率に係る赤字・黒字の構成分析!F$34,"▲", "-")), 2)), NA())</f>
        <v>#N/A</v>
      </c>
      <c r="C36" s="168">
        <f>IF(ROUND(VALUE(SUBSTITUTE(連結実質赤字比率に係る赤字・黒字の構成分析!F$34,"▲", "-")), 2) &gt;= 0, ABS(ROUND(VALUE(SUBSTITUTE(連結実質赤字比率に係る赤字・黒字の構成分析!F$34,"▲", "-")), 2)), NA())</f>
        <v>3.9</v>
      </c>
      <c r="D36" s="168" t="e">
        <f>IF(ROUND(VALUE(SUBSTITUTE(連結実質赤字比率に係る赤字・黒字の構成分析!G$34,"▲", "-")), 2) &lt; 0, ABS(ROUND(VALUE(SUBSTITUTE(連結実質赤字比率に係る赤字・黒字の構成分析!G$34,"▲", "-")), 2)), NA())</f>
        <v>#N/A</v>
      </c>
      <c r="E36" s="168">
        <f>IF(ROUND(VALUE(SUBSTITUTE(連結実質赤字比率に係る赤字・黒字の構成分析!G$34,"▲", "-")), 2) &gt;= 0, ABS(ROUND(VALUE(SUBSTITUTE(連結実質赤字比率に係る赤字・黒字の構成分析!G$34,"▲", "-")), 2)), NA())</f>
        <v>4.7300000000000004</v>
      </c>
      <c r="F36" s="168" t="e">
        <f>IF(ROUND(VALUE(SUBSTITUTE(連結実質赤字比率に係る赤字・黒字の構成分析!H$34,"▲", "-")), 2) &lt; 0, ABS(ROUND(VALUE(SUBSTITUTE(連結実質赤字比率に係る赤字・黒字の構成分析!H$34,"▲", "-")), 2)), NA())</f>
        <v>#N/A</v>
      </c>
      <c r="G36" s="168">
        <f>IF(ROUND(VALUE(SUBSTITUTE(連結実質赤字比率に係る赤字・黒字の構成分析!H$34,"▲", "-")), 2) &gt;= 0, ABS(ROUND(VALUE(SUBSTITUTE(連結実質赤字比率に係る赤字・黒字の構成分析!H$34,"▲", "-")), 2)), NA())</f>
        <v>5.68</v>
      </c>
      <c r="H36" s="168" t="e">
        <f>IF(ROUND(VALUE(SUBSTITUTE(連結実質赤字比率に係る赤字・黒字の構成分析!I$34,"▲", "-")), 2) &lt; 0, ABS(ROUND(VALUE(SUBSTITUTE(連結実質赤字比率に係る赤字・黒字の構成分析!I$34,"▲", "-")), 2)), NA())</f>
        <v>#N/A</v>
      </c>
      <c r="I36" s="168">
        <f>IF(ROUND(VALUE(SUBSTITUTE(連結実質赤字比率に係る赤字・黒字の構成分析!I$34,"▲", "-")), 2) &gt;= 0, ABS(ROUND(VALUE(SUBSTITUTE(連結実質赤字比率に係る赤字・黒字の構成分析!I$34,"▲", "-")), 2)), NA())</f>
        <v>7.63</v>
      </c>
      <c r="J36" s="168" t="e">
        <f>IF(ROUND(VALUE(SUBSTITUTE(連結実質赤字比率に係る赤字・黒字の構成分析!J$34,"▲", "-")), 2) &lt; 0, ABS(ROUND(VALUE(SUBSTITUTE(連結実質赤字比率に係る赤字・黒字の構成分析!J$34,"▲", "-")), 2)), NA())</f>
        <v>#N/A</v>
      </c>
      <c r="K36" s="168">
        <f>IF(ROUND(VALUE(SUBSTITUTE(連結実質赤字比率に係る赤字・黒字の構成分析!J$34,"▲", "-")), 2) &gt;= 0, ABS(ROUND(VALUE(SUBSTITUTE(連結実質赤字比率に係る赤字・黒字の構成分析!J$34,"▲", "-")), 2)), NA())</f>
        <v>8.93</v>
      </c>
    </row>
    <row r="39" spans="1:16" x14ac:dyDescent="0.2">
      <c r="A39" s="141" t="s">
        <v>58</v>
      </c>
    </row>
    <row r="40" spans="1:16" x14ac:dyDescent="0.2">
      <c r="A40" s="169"/>
      <c r="B40" s="169" t="str">
        <f>'実質公債費比率（分子）の構造'!K$44</f>
        <v>R01</v>
      </c>
      <c r="C40" s="169"/>
      <c r="D40" s="169"/>
      <c r="E40" s="169" t="str">
        <f>'実質公債費比率（分子）の構造'!L$44</f>
        <v>R02</v>
      </c>
      <c r="F40" s="169"/>
      <c r="G40" s="169"/>
      <c r="H40" s="169" t="str">
        <f>'実質公債費比率（分子）の構造'!M$44</f>
        <v>R03</v>
      </c>
      <c r="I40" s="169"/>
      <c r="J40" s="169"/>
      <c r="K40" s="169" t="str">
        <f>'実質公債費比率（分子）の構造'!N$44</f>
        <v>R04</v>
      </c>
      <c r="L40" s="169"/>
      <c r="M40" s="169"/>
      <c r="N40" s="169" t="str">
        <f>'実質公債費比率（分子）の構造'!O$44</f>
        <v>R05</v>
      </c>
      <c r="O40" s="169"/>
      <c r="P40" s="169"/>
    </row>
    <row r="41" spans="1:16" x14ac:dyDescent="0.2">
      <c r="A41" s="169"/>
      <c r="B41" s="169" t="s">
        <v>59</v>
      </c>
      <c r="C41" s="169"/>
      <c r="D41" s="169" t="s">
        <v>60</v>
      </c>
      <c r="E41" s="169" t="s">
        <v>59</v>
      </c>
      <c r="F41" s="169"/>
      <c r="G41" s="169" t="s">
        <v>60</v>
      </c>
      <c r="H41" s="169" t="s">
        <v>59</v>
      </c>
      <c r="I41" s="169"/>
      <c r="J41" s="169" t="s">
        <v>60</v>
      </c>
      <c r="K41" s="169" t="s">
        <v>59</v>
      </c>
      <c r="L41" s="169"/>
      <c r="M41" s="169" t="s">
        <v>60</v>
      </c>
      <c r="N41" s="169" t="s">
        <v>59</v>
      </c>
      <c r="O41" s="169"/>
      <c r="P41" s="169" t="s">
        <v>60</v>
      </c>
    </row>
    <row r="42" spans="1:16" x14ac:dyDescent="0.2">
      <c r="A42" s="169" t="s">
        <v>61</v>
      </c>
      <c r="B42" s="169"/>
      <c r="C42" s="169"/>
      <c r="D42" s="169">
        <f>'実質公債費比率（分子）の構造'!K$52</f>
        <v>1288</v>
      </c>
      <c r="E42" s="169"/>
      <c r="F42" s="169"/>
      <c r="G42" s="169">
        <f>'実質公債費比率（分子）の構造'!L$52</f>
        <v>1274</v>
      </c>
      <c r="H42" s="169"/>
      <c r="I42" s="169"/>
      <c r="J42" s="169">
        <f>'実質公債費比率（分子）の構造'!M$52</f>
        <v>1261</v>
      </c>
      <c r="K42" s="169"/>
      <c r="L42" s="169"/>
      <c r="M42" s="169">
        <f>'実質公債費比率（分子）の構造'!N$52</f>
        <v>1194</v>
      </c>
      <c r="N42" s="169"/>
      <c r="O42" s="169"/>
      <c r="P42" s="169">
        <f>'実質公債費比率（分子）の構造'!O$52</f>
        <v>1192</v>
      </c>
    </row>
    <row r="43" spans="1:16" x14ac:dyDescent="0.2">
      <c r="A43" s="169" t="s">
        <v>16</v>
      </c>
      <c r="B43" s="169" t="str">
        <f>'実質公債費比率（分子）の構造'!K$51</f>
        <v>-</v>
      </c>
      <c r="C43" s="169"/>
      <c r="D43" s="169"/>
      <c r="E43" s="169" t="str">
        <f>'実質公債費比率（分子）の構造'!L$51</f>
        <v>-</v>
      </c>
      <c r="F43" s="169"/>
      <c r="G43" s="169"/>
      <c r="H43" s="169" t="str">
        <f>'実質公債費比率（分子）の構造'!M$51</f>
        <v>-</v>
      </c>
      <c r="I43" s="169"/>
      <c r="J43" s="169"/>
      <c r="K43" s="169" t="str">
        <f>'実質公債費比率（分子）の構造'!N$51</f>
        <v>-</v>
      </c>
      <c r="L43" s="169"/>
      <c r="M43" s="169"/>
      <c r="N43" s="169" t="str">
        <f>'実質公債費比率（分子）の構造'!O$51</f>
        <v>-</v>
      </c>
      <c r="O43" s="169"/>
      <c r="P43" s="169"/>
    </row>
    <row r="44" spans="1:16" x14ac:dyDescent="0.2">
      <c r="A44" s="169" t="s">
        <v>62</v>
      </c>
      <c r="B44" s="169" t="str">
        <f>'実質公債費比率（分子）の構造'!K$50</f>
        <v>-</v>
      </c>
      <c r="C44" s="169"/>
      <c r="D44" s="169"/>
      <c r="E44" s="169" t="str">
        <f>'実質公債費比率（分子）の構造'!L$50</f>
        <v>-</v>
      </c>
      <c r="F44" s="169"/>
      <c r="G44" s="169"/>
      <c r="H44" s="169" t="str">
        <f>'実質公債費比率（分子）の構造'!M$50</f>
        <v>-</v>
      </c>
      <c r="I44" s="169"/>
      <c r="J44" s="169"/>
      <c r="K44" s="169" t="str">
        <f>'実質公債費比率（分子）の構造'!N$50</f>
        <v>-</v>
      </c>
      <c r="L44" s="169"/>
      <c r="M44" s="169"/>
      <c r="N44" s="169" t="str">
        <f>'実質公債費比率（分子）の構造'!O$50</f>
        <v>-</v>
      </c>
      <c r="O44" s="169"/>
      <c r="P44" s="169"/>
    </row>
    <row r="45" spans="1:16" x14ac:dyDescent="0.2">
      <c r="A45" s="169" t="s">
        <v>63</v>
      </c>
      <c r="B45" s="169">
        <f>'実質公債費比率（分子）の構造'!K$49</f>
        <v>191</v>
      </c>
      <c r="C45" s="169"/>
      <c r="D45" s="169"/>
      <c r="E45" s="169">
        <f>'実質公債費比率（分子）の構造'!L$49</f>
        <v>223</v>
      </c>
      <c r="F45" s="169"/>
      <c r="G45" s="169"/>
      <c r="H45" s="169">
        <f>'実質公債費比率（分子）の構造'!M$49</f>
        <v>215</v>
      </c>
      <c r="I45" s="169"/>
      <c r="J45" s="169"/>
      <c r="K45" s="169">
        <f>'実質公債費比率（分子）の構造'!N$49</f>
        <v>206</v>
      </c>
      <c r="L45" s="169"/>
      <c r="M45" s="169"/>
      <c r="N45" s="169">
        <f>'実質公債費比率（分子）の構造'!O$49</f>
        <v>227</v>
      </c>
      <c r="O45" s="169"/>
      <c r="P45" s="169"/>
    </row>
    <row r="46" spans="1:16" x14ac:dyDescent="0.2">
      <c r="A46" s="169" t="s">
        <v>64</v>
      </c>
      <c r="B46" s="169">
        <f>'実質公債費比率（分子）の構造'!K$48</f>
        <v>319</v>
      </c>
      <c r="C46" s="169"/>
      <c r="D46" s="169"/>
      <c r="E46" s="169">
        <f>'実質公債費比率（分子）の構造'!L$48</f>
        <v>308</v>
      </c>
      <c r="F46" s="169"/>
      <c r="G46" s="169"/>
      <c r="H46" s="169">
        <f>'実質公債費比率（分子）の構造'!M$48</f>
        <v>329</v>
      </c>
      <c r="I46" s="169"/>
      <c r="J46" s="169"/>
      <c r="K46" s="169">
        <f>'実質公債費比率（分子）の構造'!N$48</f>
        <v>321</v>
      </c>
      <c r="L46" s="169"/>
      <c r="M46" s="169"/>
      <c r="N46" s="169">
        <f>'実質公債費比率（分子）の構造'!O$48</f>
        <v>333</v>
      </c>
      <c r="O46" s="169"/>
      <c r="P46" s="169"/>
    </row>
    <row r="47" spans="1:16" x14ac:dyDescent="0.2">
      <c r="A47" s="169" t="s">
        <v>12</v>
      </c>
      <c r="B47" s="169" t="str">
        <f>'実質公債費比率（分子）の構造'!K$47</f>
        <v>-</v>
      </c>
      <c r="C47" s="169"/>
      <c r="D47" s="169"/>
      <c r="E47" s="169" t="str">
        <f>'実質公債費比率（分子）の構造'!L$47</f>
        <v>-</v>
      </c>
      <c r="F47" s="169"/>
      <c r="G47" s="169"/>
      <c r="H47" s="169" t="str">
        <f>'実質公債費比率（分子）の構造'!M$47</f>
        <v>-</v>
      </c>
      <c r="I47" s="169"/>
      <c r="J47" s="169"/>
      <c r="K47" s="169" t="str">
        <f>'実質公債費比率（分子）の構造'!N$47</f>
        <v>-</v>
      </c>
      <c r="L47" s="169"/>
      <c r="M47" s="169"/>
      <c r="N47" s="169" t="str">
        <f>'実質公債費比率（分子）の構造'!O$47</f>
        <v>-</v>
      </c>
      <c r="O47" s="169"/>
      <c r="P47" s="169"/>
    </row>
    <row r="48" spans="1:16" x14ac:dyDescent="0.2">
      <c r="A48" s="169" t="s">
        <v>65</v>
      </c>
      <c r="B48" s="169" t="str">
        <f>'実質公債費比率（分子）の構造'!K$46</f>
        <v>-</v>
      </c>
      <c r="C48" s="169"/>
      <c r="D48" s="169"/>
      <c r="E48" s="169" t="str">
        <f>'実質公債費比率（分子）の構造'!L$46</f>
        <v>-</v>
      </c>
      <c r="F48" s="169"/>
      <c r="G48" s="169"/>
      <c r="H48" s="169" t="str">
        <f>'実質公債費比率（分子）の構造'!M$46</f>
        <v>-</v>
      </c>
      <c r="I48" s="169"/>
      <c r="J48" s="169"/>
      <c r="K48" s="169" t="str">
        <f>'実質公債費比率（分子）の構造'!N$46</f>
        <v>-</v>
      </c>
      <c r="L48" s="169"/>
      <c r="M48" s="169"/>
      <c r="N48" s="169" t="str">
        <f>'実質公債費比率（分子）の構造'!O$46</f>
        <v>-</v>
      </c>
      <c r="O48" s="169"/>
      <c r="P48" s="169"/>
    </row>
    <row r="49" spans="1:16" x14ac:dyDescent="0.2">
      <c r="A49" s="169" t="s">
        <v>66</v>
      </c>
      <c r="B49" s="169">
        <f>'実質公債費比率（分子）の構造'!K$45</f>
        <v>1786</v>
      </c>
      <c r="C49" s="169"/>
      <c r="D49" s="169"/>
      <c r="E49" s="169">
        <f>'実質公債費比率（分子）の構造'!L$45</f>
        <v>1735</v>
      </c>
      <c r="F49" s="169"/>
      <c r="G49" s="169"/>
      <c r="H49" s="169">
        <f>'実質公債費比率（分子）の構造'!M$45</f>
        <v>1690</v>
      </c>
      <c r="I49" s="169"/>
      <c r="J49" s="169"/>
      <c r="K49" s="169">
        <f>'実質公債費比率（分子）の構造'!N$45</f>
        <v>1675</v>
      </c>
      <c r="L49" s="169"/>
      <c r="M49" s="169"/>
      <c r="N49" s="169">
        <f>'実質公債費比率（分子）の構造'!O$45</f>
        <v>1700</v>
      </c>
      <c r="O49" s="169"/>
      <c r="P49" s="169"/>
    </row>
    <row r="50" spans="1:16" x14ac:dyDescent="0.2">
      <c r="A50" s="169" t="s">
        <v>67</v>
      </c>
      <c r="B50" s="169" t="e">
        <f>NA()</f>
        <v>#N/A</v>
      </c>
      <c r="C50" s="169">
        <f>IF(ISNUMBER('実質公債費比率（分子）の構造'!K$53),'実質公債費比率（分子）の構造'!K$53,NA())</f>
        <v>1008</v>
      </c>
      <c r="D50" s="169" t="e">
        <f>NA()</f>
        <v>#N/A</v>
      </c>
      <c r="E50" s="169" t="e">
        <f>NA()</f>
        <v>#N/A</v>
      </c>
      <c r="F50" s="169">
        <f>IF(ISNUMBER('実質公債費比率（分子）の構造'!L$53),'実質公債費比率（分子）の構造'!L$53,NA())</f>
        <v>992</v>
      </c>
      <c r="G50" s="169" t="e">
        <f>NA()</f>
        <v>#N/A</v>
      </c>
      <c r="H50" s="169" t="e">
        <f>NA()</f>
        <v>#N/A</v>
      </c>
      <c r="I50" s="169">
        <f>IF(ISNUMBER('実質公債費比率（分子）の構造'!M$53),'実質公債費比率（分子）の構造'!M$53,NA())</f>
        <v>973</v>
      </c>
      <c r="J50" s="169" t="e">
        <f>NA()</f>
        <v>#N/A</v>
      </c>
      <c r="K50" s="169" t="e">
        <f>NA()</f>
        <v>#N/A</v>
      </c>
      <c r="L50" s="169">
        <f>IF(ISNUMBER('実質公債費比率（分子）の構造'!N$53),'実質公債費比率（分子）の構造'!N$53,NA())</f>
        <v>1008</v>
      </c>
      <c r="M50" s="169" t="e">
        <f>NA()</f>
        <v>#N/A</v>
      </c>
      <c r="N50" s="169" t="e">
        <f>NA()</f>
        <v>#N/A</v>
      </c>
      <c r="O50" s="169">
        <f>IF(ISNUMBER('実質公債費比率（分子）の構造'!O$53),'実質公債費比率（分子）の構造'!O$53,NA())</f>
        <v>1068</v>
      </c>
      <c r="P50" s="169" t="e">
        <f>NA()</f>
        <v>#N/A</v>
      </c>
    </row>
    <row r="53" spans="1:16" x14ac:dyDescent="0.2">
      <c r="A53" s="141" t="s">
        <v>68</v>
      </c>
    </row>
    <row r="54" spans="1:16" x14ac:dyDescent="0.2">
      <c r="A54" s="168"/>
      <c r="B54" s="168" t="str">
        <f>'将来負担比率（分子）の構造'!I$40</f>
        <v>R01</v>
      </c>
      <c r="C54" s="168"/>
      <c r="D54" s="168"/>
      <c r="E54" s="168" t="str">
        <f>'将来負担比率（分子）の構造'!J$40</f>
        <v>R02</v>
      </c>
      <c r="F54" s="168"/>
      <c r="G54" s="168"/>
      <c r="H54" s="168" t="str">
        <f>'将来負担比率（分子）の構造'!K$40</f>
        <v>R03</v>
      </c>
      <c r="I54" s="168"/>
      <c r="J54" s="168"/>
      <c r="K54" s="168" t="str">
        <f>'将来負担比率（分子）の構造'!L$40</f>
        <v>R04</v>
      </c>
      <c r="L54" s="168"/>
      <c r="M54" s="168"/>
      <c r="N54" s="168" t="str">
        <f>'将来負担比率（分子）の構造'!M$40</f>
        <v>R05</v>
      </c>
      <c r="O54" s="168"/>
      <c r="P54" s="168"/>
    </row>
    <row r="55" spans="1:16" x14ac:dyDescent="0.2">
      <c r="A55" s="168"/>
      <c r="B55" s="168" t="s">
        <v>69</v>
      </c>
      <c r="C55" s="168"/>
      <c r="D55" s="168" t="s">
        <v>70</v>
      </c>
      <c r="E55" s="168" t="s">
        <v>69</v>
      </c>
      <c r="F55" s="168"/>
      <c r="G55" s="168" t="s">
        <v>70</v>
      </c>
      <c r="H55" s="168" t="s">
        <v>69</v>
      </c>
      <c r="I55" s="168"/>
      <c r="J55" s="168" t="s">
        <v>70</v>
      </c>
      <c r="K55" s="168" t="s">
        <v>69</v>
      </c>
      <c r="L55" s="168"/>
      <c r="M55" s="168" t="s">
        <v>70</v>
      </c>
      <c r="N55" s="168" t="s">
        <v>69</v>
      </c>
      <c r="O55" s="168"/>
      <c r="P55" s="168" t="s">
        <v>70</v>
      </c>
    </row>
    <row r="56" spans="1:16" x14ac:dyDescent="0.2">
      <c r="A56" s="168" t="s">
        <v>43</v>
      </c>
      <c r="B56" s="168"/>
      <c r="C56" s="168"/>
      <c r="D56" s="168">
        <f>'将来負担比率（分子）の構造'!I$52</f>
        <v>13432</v>
      </c>
      <c r="E56" s="168"/>
      <c r="F56" s="168"/>
      <c r="G56" s="168">
        <f>'将来負担比率（分子）の構造'!J$52</f>
        <v>13375</v>
      </c>
      <c r="H56" s="168"/>
      <c r="I56" s="168"/>
      <c r="J56" s="168">
        <f>'将来負担比率（分子）の構造'!K$52</f>
        <v>12804</v>
      </c>
      <c r="K56" s="168"/>
      <c r="L56" s="168"/>
      <c r="M56" s="168">
        <f>'将来負担比率（分子）の構造'!L$52</f>
        <v>12109</v>
      </c>
      <c r="N56" s="168"/>
      <c r="O56" s="168"/>
      <c r="P56" s="168">
        <f>'将来負担比率（分子）の構造'!M$52</f>
        <v>11322</v>
      </c>
    </row>
    <row r="57" spans="1:16" x14ac:dyDescent="0.2">
      <c r="A57" s="168" t="s">
        <v>42</v>
      </c>
      <c r="B57" s="168"/>
      <c r="C57" s="168"/>
      <c r="D57" s="168">
        <f>'将来負担比率（分子）の構造'!I$51</f>
        <v>731</v>
      </c>
      <c r="E57" s="168"/>
      <c r="F57" s="168"/>
      <c r="G57" s="168">
        <f>'将来負担比率（分子）の構造'!J$51</f>
        <v>660</v>
      </c>
      <c r="H57" s="168"/>
      <c r="I57" s="168"/>
      <c r="J57" s="168">
        <f>'将来負担比率（分子）の構造'!K$51</f>
        <v>626</v>
      </c>
      <c r="K57" s="168"/>
      <c r="L57" s="168"/>
      <c r="M57" s="168">
        <f>'将来負担比率（分子）の構造'!L$51</f>
        <v>653</v>
      </c>
      <c r="N57" s="168"/>
      <c r="O57" s="168"/>
      <c r="P57" s="168">
        <f>'将来負担比率（分子）の構造'!M$51</f>
        <v>1663</v>
      </c>
    </row>
    <row r="58" spans="1:16" x14ac:dyDescent="0.2">
      <c r="A58" s="168" t="s">
        <v>41</v>
      </c>
      <c r="B58" s="168"/>
      <c r="C58" s="168"/>
      <c r="D58" s="168">
        <f>'将来負担比率（分子）の構造'!I$50</f>
        <v>3058</v>
      </c>
      <c r="E58" s="168"/>
      <c r="F58" s="168"/>
      <c r="G58" s="168">
        <f>'将来負担比率（分子）の構造'!J$50</f>
        <v>4110</v>
      </c>
      <c r="H58" s="168"/>
      <c r="I58" s="168"/>
      <c r="J58" s="168">
        <f>'将来負担比率（分子）の構造'!K$50</f>
        <v>5039</v>
      </c>
      <c r="K58" s="168"/>
      <c r="L58" s="168"/>
      <c r="M58" s="168">
        <f>'将来負担比率（分子）の構造'!L$50</f>
        <v>5431</v>
      </c>
      <c r="N58" s="168"/>
      <c r="O58" s="168"/>
      <c r="P58" s="168">
        <f>'将来負担比率（分子）の構造'!M$50</f>
        <v>5716</v>
      </c>
    </row>
    <row r="59" spans="1:16" x14ac:dyDescent="0.2">
      <c r="A59" s="168" t="s">
        <v>39</v>
      </c>
      <c r="B59" s="168" t="str">
        <f>'将来負担比率（分子）の構造'!I$49</f>
        <v>-</v>
      </c>
      <c r="C59" s="168"/>
      <c r="D59" s="168"/>
      <c r="E59" s="168" t="str">
        <f>'将来負担比率（分子）の構造'!J$49</f>
        <v>-</v>
      </c>
      <c r="F59" s="168"/>
      <c r="G59" s="168"/>
      <c r="H59" s="168" t="str">
        <f>'将来負担比率（分子）の構造'!K$49</f>
        <v>-</v>
      </c>
      <c r="I59" s="168"/>
      <c r="J59" s="168"/>
      <c r="K59" s="168" t="str">
        <f>'将来負担比率（分子）の構造'!L$49</f>
        <v>-</v>
      </c>
      <c r="L59" s="168"/>
      <c r="M59" s="168"/>
      <c r="N59" s="168" t="str">
        <f>'将来負担比率（分子）の構造'!M$49</f>
        <v>-</v>
      </c>
      <c r="O59" s="168"/>
      <c r="P59" s="168"/>
    </row>
    <row r="60" spans="1:16" x14ac:dyDescent="0.2">
      <c r="A60" s="168" t="s">
        <v>38</v>
      </c>
      <c r="B60" s="168" t="str">
        <f>'将来負担比率（分子）の構造'!I$48</f>
        <v>-</v>
      </c>
      <c r="C60" s="168"/>
      <c r="D60" s="168"/>
      <c r="E60" s="168" t="str">
        <f>'将来負担比率（分子）の構造'!J$48</f>
        <v>-</v>
      </c>
      <c r="F60" s="168"/>
      <c r="G60" s="168"/>
      <c r="H60" s="168" t="str">
        <f>'将来負担比率（分子）の構造'!K$48</f>
        <v>-</v>
      </c>
      <c r="I60" s="168"/>
      <c r="J60" s="168"/>
      <c r="K60" s="168" t="str">
        <f>'将来負担比率（分子）の構造'!L$48</f>
        <v>-</v>
      </c>
      <c r="L60" s="168"/>
      <c r="M60" s="168"/>
      <c r="N60" s="168" t="str">
        <f>'将来負担比率（分子）の構造'!M$48</f>
        <v>-</v>
      </c>
      <c r="O60" s="168"/>
      <c r="P60" s="168"/>
    </row>
    <row r="61" spans="1:16" x14ac:dyDescent="0.2">
      <c r="A61" s="168" t="s">
        <v>36</v>
      </c>
      <c r="B61" s="168" t="str">
        <f>'将来負担比率（分子）の構造'!I$46</f>
        <v>-</v>
      </c>
      <c r="C61" s="168"/>
      <c r="D61" s="168"/>
      <c r="E61" s="168" t="str">
        <f>'将来負担比率（分子）の構造'!J$46</f>
        <v>-</v>
      </c>
      <c r="F61" s="168"/>
      <c r="G61" s="168"/>
      <c r="H61" s="168" t="str">
        <f>'将来負担比率（分子）の構造'!K$46</f>
        <v>-</v>
      </c>
      <c r="I61" s="168"/>
      <c r="J61" s="168"/>
      <c r="K61" s="168" t="str">
        <f>'将来負担比率（分子）の構造'!L$46</f>
        <v>-</v>
      </c>
      <c r="L61" s="168"/>
      <c r="M61" s="168"/>
      <c r="N61" s="168" t="str">
        <f>'将来負担比率（分子）の構造'!M$46</f>
        <v>-</v>
      </c>
      <c r="O61" s="168"/>
      <c r="P61" s="168"/>
    </row>
    <row r="62" spans="1:16" x14ac:dyDescent="0.2">
      <c r="A62" s="168" t="s">
        <v>35</v>
      </c>
      <c r="B62" s="168">
        <f>'将来負担比率（分子）の構造'!I$45</f>
        <v>2073</v>
      </c>
      <c r="C62" s="168"/>
      <c r="D62" s="168"/>
      <c r="E62" s="168">
        <f>'将来負担比率（分子）の構造'!J$45</f>
        <v>2100</v>
      </c>
      <c r="F62" s="168"/>
      <c r="G62" s="168"/>
      <c r="H62" s="168">
        <f>'将来負担比率（分子）の構造'!K$45</f>
        <v>2075</v>
      </c>
      <c r="I62" s="168"/>
      <c r="J62" s="168"/>
      <c r="K62" s="168">
        <f>'将来負担比率（分子）の構造'!L$45</f>
        <v>2098</v>
      </c>
      <c r="L62" s="168"/>
      <c r="M62" s="168"/>
      <c r="N62" s="168">
        <f>'将来負担比率（分子）の構造'!M$45</f>
        <v>2042</v>
      </c>
      <c r="O62" s="168"/>
      <c r="P62" s="168"/>
    </row>
    <row r="63" spans="1:16" x14ac:dyDescent="0.2">
      <c r="A63" s="168" t="s">
        <v>34</v>
      </c>
      <c r="B63" s="168">
        <f>'将来負担比率（分子）の構造'!I$44</f>
        <v>2234</v>
      </c>
      <c r="C63" s="168"/>
      <c r="D63" s="168"/>
      <c r="E63" s="168">
        <f>'将来負担比率（分子）の構造'!J$44</f>
        <v>2188</v>
      </c>
      <c r="F63" s="168"/>
      <c r="G63" s="168"/>
      <c r="H63" s="168">
        <f>'将来負担比率（分子）の構造'!K$44</f>
        <v>2184</v>
      </c>
      <c r="I63" s="168"/>
      <c r="J63" s="168"/>
      <c r="K63" s="168">
        <f>'将来負担比率（分子）の構造'!L$44</f>
        <v>2173</v>
      </c>
      <c r="L63" s="168"/>
      <c r="M63" s="168"/>
      <c r="N63" s="168">
        <f>'将来負担比率（分子）の構造'!M$44</f>
        <v>2018</v>
      </c>
      <c r="O63" s="168"/>
      <c r="P63" s="168"/>
    </row>
    <row r="64" spans="1:16" x14ac:dyDescent="0.2">
      <c r="A64" s="168" t="s">
        <v>33</v>
      </c>
      <c r="B64" s="168">
        <f>'将来負担比率（分子）の構造'!I$43</f>
        <v>3580</v>
      </c>
      <c r="C64" s="168"/>
      <c r="D64" s="168"/>
      <c r="E64" s="168">
        <f>'将来負担比率（分子）の構造'!J$43</f>
        <v>3353</v>
      </c>
      <c r="F64" s="168"/>
      <c r="G64" s="168"/>
      <c r="H64" s="168">
        <f>'将来負担比率（分子）の構造'!K$43</f>
        <v>3567</v>
      </c>
      <c r="I64" s="168"/>
      <c r="J64" s="168"/>
      <c r="K64" s="168">
        <f>'将来負担比率（分子）の構造'!L$43</f>
        <v>3476</v>
      </c>
      <c r="L64" s="168"/>
      <c r="M64" s="168"/>
      <c r="N64" s="168">
        <f>'将来負担比率（分子）の構造'!M$43</f>
        <v>3384</v>
      </c>
      <c r="O64" s="168"/>
      <c r="P64" s="168"/>
    </row>
    <row r="65" spans="1:16" x14ac:dyDescent="0.2">
      <c r="A65" s="168" t="s">
        <v>32</v>
      </c>
      <c r="B65" s="168" t="str">
        <f>'将来負担比率（分子）の構造'!I$42</f>
        <v>-</v>
      </c>
      <c r="C65" s="168"/>
      <c r="D65" s="168"/>
      <c r="E65" s="168" t="str">
        <f>'将来負担比率（分子）の構造'!J$42</f>
        <v>-</v>
      </c>
      <c r="F65" s="168"/>
      <c r="G65" s="168"/>
      <c r="H65" s="168" t="str">
        <f>'将来負担比率（分子）の構造'!K$42</f>
        <v>-</v>
      </c>
      <c r="I65" s="168"/>
      <c r="J65" s="168"/>
      <c r="K65" s="168" t="str">
        <f>'将来負担比率（分子）の構造'!L$42</f>
        <v>-</v>
      </c>
      <c r="L65" s="168"/>
      <c r="M65" s="168"/>
      <c r="N65" s="168">
        <f>'将来負担比率（分子）の構造'!M$42</f>
        <v>1016</v>
      </c>
      <c r="O65" s="168"/>
      <c r="P65" s="168"/>
    </row>
    <row r="66" spans="1:16" x14ac:dyDescent="0.2">
      <c r="A66" s="168" t="s">
        <v>31</v>
      </c>
      <c r="B66" s="168">
        <f>'将来負担比率（分子）の構造'!I$41</f>
        <v>17839</v>
      </c>
      <c r="C66" s="168"/>
      <c r="D66" s="168"/>
      <c r="E66" s="168">
        <f>'将来負担比率（分子）の構造'!J$41</f>
        <v>17600</v>
      </c>
      <c r="F66" s="168"/>
      <c r="G66" s="168"/>
      <c r="H66" s="168">
        <f>'将来負担比率（分子）の構造'!K$41</f>
        <v>16873</v>
      </c>
      <c r="I66" s="168"/>
      <c r="J66" s="168"/>
      <c r="K66" s="168">
        <f>'将来負担比率（分子）の構造'!L$41</f>
        <v>16205</v>
      </c>
      <c r="L66" s="168"/>
      <c r="M66" s="168"/>
      <c r="N66" s="168">
        <f>'将来負担比率（分子）の構造'!M$41</f>
        <v>15135</v>
      </c>
      <c r="O66" s="168"/>
      <c r="P66" s="168"/>
    </row>
    <row r="67" spans="1:16" x14ac:dyDescent="0.2">
      <c r="A67" s="168" t="s">
        <v>71</v>
      </c>
      <c r="B67" s="168" t="e">
        <f>NA()</f>
        <v>#N/A</v>
      </c>
      <c r="C67" s="168">
        <f>IF(ISNUMBER('将来負担比率（分子）の構造'!I$53), IF('将来負担比率（分子）の構造'!I$53 &lt; 0, 0, '将来負担比率（分子）の構造'!I$53), NA())</f>
        <v>8505</v>
      </c>
      <c r="D67" s="168" t="e">
        <f>NA()</f>
        <v>#N/A</v>
      </c>
      <c r="E67" s="168" t="e">
        <f>NA()</f>
        <v>#N/A</v>
      </c>
      <c r="F67" s="168">
        <f>IF(ISNUMBER('将来負担比率（分子）の構造'!J$53), IF('将来負担比率（分子）の構造'!J$53 &lt; 0, 0, '将来負担比率（分子）の構造'!J$53), NA())</f>
        <v>7096</v>
      </c>
      <c r="G67" s="168" t="e">
        <f>NA()</f>
        <v>#N/A</v>
      </c>
      <c r="H67" s="168" t="e">
        <f>NA()</f>
        <v>#N/A</v>
      </c>
      <c r="I67" s="168">
        <f>IF(ISNUMBER('将来負担比率（分子）の構造'!K$53), IF('将来負担比率（分子）の構造'!K$53 &lt; 0, 0, '将来負担比率（分子）の構造'!K$53), NA())</f>
        <v>6230</v>
      </c>
      <c r="J67" s="168" t="e">
        <f>NA()</f>
        <v>#N/A</v>
      </c>
      <c r="K67" s="168" t="e">
        <f>NA()</f>
        <v>#N/A</v>
      </c>
      <c r="L67" s="168">
        <f>IF(ISNUMBER('将来負担比率（分子）の構造'!L$53), IF('将来負担比率（分子）の構造'!L$53 &lt; 0, 0, '将来負担比率（分子）の構造'!L$53), NA())</f>
        <v>5759</v>
      </c>
      <c r="M67" s="168" t="e">
        <f>NA()</f>
        <v>#N/A</v>
      </c>
      <c r="N67" s="168" t="e">
        <f>NA()</f>
        <v>#N/A</v>
      </c>
      <c r="O67" s="168">
        <f>IF(ISNUMBER('将来負担比率（分子）の構造'!M$53), IF('将来負担比率（分子）の構造'!M$53 &lt; 0, 0, '将来負担比率（分子）の構造'!M$53), NA())</f>
        <v>4895</v>
      </c>
      <c r="P67" s="168" t="e">
        <f>NA()</f>
        <v>#N/A</v>
      </c>
    </row>
    <row r="70" spans="1:16" x14ac:dyDescent="0.2">
      <c r="A70" s="170" t="s">
        <v>72</v>
      </c>
      <c r="B70" s="170"/>
      <c r="C70" s="170"/>
      <c r="D70" s="170"/>
      <c r="E70" s="170"/>
      <c r="F70" s="170"/>
    </row>
    <row r="71" spans="1:16" x14ac:dyDescent="0.2">
      <c r="A71" s="171"/>
      <c r="B71" s="171" t="str">
        <f>基金残高に係る経年分析!F54</f>
        <v>R03</v>
      </c>
      <c r="C71" s="171" t="str">
        <f>基金残高に係る経年分析!G54</f>
        <v>R04</v>
      </c>
      <c r="D71" s="171" t="str">
        <f>基金残高に係る経年分析!H54</f>
        <v>R05</v>
      </c>
    </row>
    <row r="72" spans="1:16" x14ac:dyDescent="0.2">
      <c r="A72" s="171" t="s">
        <v>73</v>
      </c>
      <c r="B72" s="172">
        <f>基金残高に係る経年分析!F55</f>
        <v>1273</v>
      </c>
      <c r="C72" s="172">
        <f>基金残高に係る経年分析!G55</f>
        <v>1558</v>
      </c>
      <c r="D72" s="172">
        <f>基金残高に係る経年分析!H55</f>
        <v>1228</v>
      </c>
    </row>
    <row r="73" spans="1:16" x14ac:dyDescent="0.2">
      <c r="A73" s="171" t="s">
        <v>74</v>
      </c>
      <c r="B73" s="172">
        <f>基金残高に係る経年分析!F56</f>
        <v>253</v>
      </c>
      <c r="C73" s="172">
        <f>基金残高に係る経年分析!G56</f>
        <v>273</v>
      </c>
      <c r="D73" s="172">
        <f>基金残高に係る経年分析!H56</f>
        <v>328</v>
      </c>
    </row>
    <row r="74" spans="1:16" x14ac:dyDescent="0.2">
      <c r="A74" s="171" t="s">
        <v>75</v>
      </c>
      <c r="B74" s="172">
        <f>基金残高に係る経年分析!F57</f>
        <v>2874</v>
      </c>
      <c r="C74" s="172">
        <f>基金残高に係る経年分析!G57</f>
        <v>2796</v>
      </c>
      <c r="D74" s="172">
        <f>基金残高に係る経年分析!H57</f>
        <v>3288</v>
      </c>
    </row>
  </sheetData>
  <sheetProtection algorithmName="SHA-512" hashValue="95fMxQnWnVqiddRohbcDv49bazFu5depL+cDP/i2kzE7x9ytdq/WycWn/p0jRijc5UQ11QF/kpGfi+zZnDvqzA==" saltValue="eJ1Llf1pbG2MzsoyTljoc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7" customWidth="1"/>
    <col min="2" max="2" width="2.33203125" style="207" customWidth="1"/>
    <col min="3" max="16" width="2.6640625" style="207" customWidth="1"/>
    <col min="17" max="17" width="2.33203125" style="207" customWidth="1"/>
    <col min="18" max="95" width="1.6640625" style="207" customWidth="1"/>
    <col min="96" max="133" width="1.6640625" style="219" customWidth="1"/>
    <col min="134" max="143" width="1.6640625" style="207" customWidth="1"/>
    <col min="144" max="16384" width="0" style="207" hidden="1"/>
  </cols>
  <sheetData>
    <row r="1" spans="2:143" ht="22.5" customHeight="1" thickBot="1" x14ac:dyDescent="0.25">
      <c r="B1" s="205"/>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615" t="s">
        <v>202</v>
      </c>
      <c r="DI1" s="616"/>
      <c r="DJ1" s="616"/>
      <c r="DK1" s="616"/>
      <c r="DL1" s="616"/>
      <c r="DM1" s="616"/>
      <c r="DN1" s="617"/>
      <c r="DO1" s="207"/>
      <c r="DP1" s="615" t="s">
        <v>203</v>
      </c>
      <c r="DQ1" s="616"/>
      <c r="DR1" s="616"/>
      <c r="DS1" s="616"/>
      <c r="DT1" s="616"/>
      <c r="DU1" s="616"/>
      <c r="DV1" s="616"/>
      <c r="DW1" s="616"/>
      <c r="DX1" s="616"/>
      <c r="DY1" s="616"/>
      <c r="DZ1" s="616"/>
      <c r="EA1" s="616"/>
      <c r="EB1" s="616"/>
      <c r="EC1" s="617"/>
      <c r="ED1" s="206"/>
      <c r="EE1" s="206"/>
      <c r="EF1" s="206"/>
      <c r="EG1" s="206"/>
      <c r="EH1" s="206"/>
      <c r="EI1" s="206"/>
      <c r="EJ1" s="206"/>
      <c r="EK1" s="206"/>
      <c r="EL1" s="206"/>
      <c r="EM1" s="206"/>
    </row>
    <row r="2" spans="2:143" ht="22.5" customHeight="1" x14ac:dyDescent="0.2">
      <c r="B2" s="208" t="s">
        <v>204</v>
      </c>
      <c r="R2" s="209"/>
      <c r="S2" s="209"/>
      <c r="T2" s="209"/>
      <c r="U2" s="209"/>
      <c r="V2" s="209"/>
      <c r="W2" s="209"/>
      <c r="X2" s="209"/>
      <c r="Y2" s="209"/>
      <c r="Z2" s="209"/>
      <c r="AA2" s="209"/>
      <c r="AB2" s="209"/>
      <c r="AC2" s="209"/>
      <c r="AE2" s="210"/>
      <c r="AF2" s="210"/>
      <c r="AG2" s="210"/>
      <c r="AH2" s="210"/>
      <c r="AI2" s="210"/>
      <c r="AJ2" s="209"/>
      <c r="AK2" s="209"/>
      <c r="AL2" s="209"/>
      <c r="AM2" s="209"/>
      <c r="AN2" s="209"/>
      <c r="AO2" s="209"/>
      <c r="AP2" s="209"/>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206"/>
      <c r="DK2" s="206"/>
      <c r="DL2" s="206"/>
      <c r="DM2" s="206"/>
      <c r="DN2" s="206"/>
      <c r="DO2" s="206"/>
      <c r="DP2" s="206"/>
      <c r="DQ2" s="206"/>
      <c r="DR2" s="206"/>
      <c r="DS2" s="206"/>
      <c r="DT2" s="206"/>
      <c r="DU2" s="206"/>
      <c r="DV2" s="206"/>
      <c r="DW2" s="206"/>
      <c r="DX2" s="206"/>
      <c r="DY2" s="206"/>
      <c r="DZ2" s="206"/>
      <c r="EA2" s="206"/>
      <c r="EB2" s="206"/>
      <c r="EC2" s="206"/>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4338368</v>
      </c>
      <c r="S5" s="626"/>
      <c r="T5" s="626"/>
      <c r="U5" s="626"/>
      <c r="V5" s="626"/>
      <c r="W5" s="626"/>
      <c r="X5" s="626"/>
      <c r="Y5" s="627"/>
      <c r="Z5" s="628">
        <v>29.7</v>
      </c>
      <c r="AA5" s="628"/>
      <c r="AB5" s="628"/>
      <c r="AC5" s="628"/>
      <c r="AD5" s="629">
        <v>4338368</v>
      </c>
      <c r="AE5" s="629"/>
      <c r="AF5" s="629"/>
      <c r="AG5" s="629"/>
      <c r="AH5" s="629"/>
      <c r="AI5" s="629"/>
      <c r="AJ5" s="629"/>
      <c r="AK5" s="629"/>
      <c r="AL5" s="630">
        <v>55.7</v>
      </c>
      <c r="AM5" s="631"/>
      <c r="AN5" s="631"/>
      <c r="AO5" s="632"/>
      <c r="AP5" s="622" t="s">
        <v>216</v>
      </c>
      <c r="AQ5" s="623"/>
      <c r="AR5" s="623"/>
      <c r="AS5" s="623"/>
      <c r="AT5" s="623"/>
      <c r="AU5" s="623"/>
      <c r="AV5" s="623"/>
      <c r="AW5" s="623"/>
      <c r="AX5" s="623"/>
      <c r="AY5" s="623"/>
      <c r="AZ5" s="623"/>
      <c r="BA5" s="623"/>
      <c r="BB5" s="623"/>
      <c r="BC5" s="623"/>
      <c r="BD5" s="623"/>
      <c r="BE5" s="623"/>
      <c r="BF5" s="624"/>
      <c r="BG5" s="636">
        <v>4337992</v>
      </c>
      <c r="BH5" s="637"/>
      <c r="BI5" s="637"/>
      <c r="BJ5" s="637"/>
      <c r="BK5" s="637"/>
      <c r="BL5" s="637"/>
      <c r="BM5" s="637"/>
      <c r="BN5" s="638"/>
      <c r="BO5" s="639">
        <v>100</v>
      </c>
      <c r="BP5" s="639"/>
      <c r="BQ5" s="639"/>
      <c r="BR5" s="639"/>
      <c r="BS5" s="640">
        <v>8752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113821</v>
      </c>
      <c r="S6" s="637"/>
      <c r="T6" s="637"/>
      <c r="U6" s="637"/>
      <c r="V6" s="637"/>
      <c r="W6" s="637"/>
      <c r="X6" s="637"/>
      <c r="Y6" s="638"/>
      <c r="Z6" s="639">
        <v>0.8</v>
      </c>
      <c r="AA6" s="639"/>
      <c r="AB6" s="639"/>
      <c r="AC6" s="639"/>
      <c r="AD6" s="640">
        <v>113821</v>
      </c>
      <c r="AE6" s="640"/>
      <c r="AF6" s="640"/>
      <c r="AG6" s="640"/>
      <c r="AH6" s="640"/>
      <c r="AI6" s="640"/>
      <c r="AJ6" s="640"/>
      <c r="AK6" s="640"/>
      <c r="AL6" s="641">
        <v>1.5</v>
      </c>
      <c r="AM6" s="642"/>
      <c r="AN6" s="642"/>
      <c r="AO6" s="643"/>
      <c r="AP6" s="633" t="s">
        <v>221</v>
      </c>
      <c r="AQ6" s="634"/>
      <c r="AR6" s="634"/>
      <c r="AS6" s="634"/>
      <c r="AT6" s="634"/>
      <c r="AU6" s="634"/>
      <c r="AV6" s="634"/>
      <c r="AW6" s="634"/>
      <c r="AX6" s="634"/>
      <c r="AY6" s="634"/>
      <c r="AZ6" s="634"/>
      <c r="BA6" s="634"/>
      <c r="BB6" s="634"/>
      <c r="BC6" s="634"/>
      <c r="BD6" s="634"/>
      <c r="BE6" s="634"/>
      <c r="BF6" s="635"/>
      <c r="BG6" s="636">
        <v>4337992</v>
      </c>
      <c r="BH6" s="637"/>
      <c r="BI6" s="637"/>
      <c r="BJ6" s="637"/>
      <c r="BK6" s="637"/>
      <c r="BL6" s="637"/>
      <c r="BM6" s="637"/>
      <c r="BN6" s="638"/>
      <c r="BO6" s="639">
        <v>100</v>
      </c>
      <c r="BP6" s="639"/>
      <c r="BQ6" s="639"/>
      <c r="BR6" s="639"/>
      <c r="BS6" s="640">
        <v>8752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126482</v>
      </c>
      <c r="CS6" s="637"/>
      <c r="CT6" s="637"/>
      <c r="CU6" s="637"/>
      <c r="CV6" s="637"/>
      <c r="CW6" s="637"/>
      <c r="CX6" s="637"/>
      <c r="CY6" s="638"/>
      <c r="CZ6" s="630">
        <v>0.9</v>
      </c>
      <c r="DA6" s="631"/>
      <c r="DB6" s="631"/>
      <c r="DC6" s="647"/>
      <c r="DD6" s="645" t="s">
        <v>122</v>
      </c>
      <c r="DE6" s="637"/>
      <c r="DF6" s="637"/>
      <c r="DG6" s="637"/>
      <c r="DH6" s="637"/>
      <c r="DI6" s="637"/>
      <c r="DJ6" s="637"/>
      <c r="DK6" s="637"/>
      <c r="DL6" s="637"/>
      <c r="DM6" s="637"/>
      <c r="DN6" s="637"/>
      <c r="DO6" s="637"/>
      <c r="DP6" s="638"/>
      <c r="DQ6" s="645">
        <v>126482</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894</v>
      </c>
      <c r="S7" s="637"/>
      <c r="T7" s="637"/>
      <c r="U7" s="637"/>
      <c r="V7" s="637"/>
      <c r="W7" s="637"/>
      <c r="X7" s="637"/>
      <c r="Y7" s="638"/>
      <c r="Z7" s="639">
        <v>0</v>
      </c>
      <c r="AA7" s="639"/>
      <c r="AB7" s="639"/>
      <c r="AC7" s="639"/>
      <c r="AD7" s="640">
        <v>894</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1182036</v>
      </c>
      <c r="BH7" s="637"/>
      <c r="BI7" s="637"/>
      <c r="BJ7" s="637"/>
      <c r="BK7" s="637"/>
      <c r="BL7" s="637"/>
      <c r="BM7" s="637"/>
      <c r="BN7" s="638"/>
      <c r="BO7" s="639">
        <v>27.2</v>
      </c>
      <c r="BP7" s="639"/>
      <c r="BQ7" s="639"/>
      <c r="BR7" s="639"/>
      <c r="BS7" s="640">
        <v>8752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2589686</v>
      </c>
      <c r="CS7" s="637"/>
      <c r="CT7" s="637"/>
      <c r="CU7" s="637"/>
      <c r="CV7" s="637"/>
      <c r="CW7" s="637"/>
      <c r="CX7" s="637"/>
      <c r="CY7" s="638"/>
      <c r="CZ7" s="639">
        <v>18.7</v>
      </c>
      <c r="DA7" s="639"/>
      <c r="DB7" s="639"/>
      <c r="DC7" s="639"/>
      <c r="DD7" s="645">
        <v>24720</v>
      </c>
      <c r="DE7" s="637"/>
      <c r="DF7" s="637"/>
      <c r="DG7" s="637"/>
      <c r="DH7" s="637"/>
      <c r="DI7" s="637"/>
      <c r="DJ7" s="637"/>
      <c r="DK7" s="637"/>
      <c r="DL7" s="637"/>
      <c r="DM7" s="637"/>
      <c r="DN7" s="637"/>
      <c r="DO7" s="637"/>
      <c r="DP7" s="638"/>
      <c r="DQ7" s="645">
        <v>1369934</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15673</v>
      </c>
      <c r="S8" s="637"/>
      <c r="T8" s="637"/>
      <c r="U8" s="637"/>
      <c r="V8" s="637"/>
      <c r="W8" s="637"/>
      <c r="X8" s="637"/>
      <c r="Y8" s="638"/>
      <c r="Z8" s="639">
        <v>0.1</v>
      </c>
      <c r="AA8" s="639"/>
      <c r="AB8" s="639"/>
      <c r="AC8" s="639"/>
      <c r="AD8" s="640">
        <v>15673</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40237</v>
      </c>
      <c r="BH8" s="637"/>
      <c r="BI8" s="637"/>
      <c r="BJ8" s="637"/>
      <c r="BK8" s="637"/>
      <c r="BL8" s="637"/>
      <c r="BM8" s="637"/>
      <c r="BN8" s="638"/>
      <c r="BO8" s="639">
        <v>0.9</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3731915</v>
      </c>
      <c r="CS8" s="637"/>
      <c r="CT8" s="637"/>
      <c r="CU8" s="637"/>
      <c r="CV8" s="637"/>
      <c r="CW8" s="637"/>
      <c r="CX8" s="637"/>
      <c r="CY8" s="638"/>
      <c r="CZ8" s="639">
        <v>26.9</v>
      </c>
      <c r="DA8" s="639"/>
      <c r="DB8" s="639"/>
      <c r="DC8" s="639"/>
      <c r="DD8" s="645">
        <v>33600</v>
      </c>
      <c r="DE8" s="637"/>
      <c r="DF8" s="637"/>
      <c r="DG8" s="637"/>
      <c r="DH8" s="637"/>
      <c r="DI8" s="637"/>
      <c r="DJ8" s="637"/>
      <c r="DK8" s="637"/>
      <c r="DL8" s="637"/>
      <c r="DM8" s="637"/>
      <c r="DN8" s="637"/>
      <c r="DO8" s="637"/>
      <c r="DP8" s="638"/>
      <c r="DQ8" s="645">
        <v>2142915</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18004</v>
      </c>
      <c r="S9" s="637"/>
      <c r="T9" s="637"/>
      <c r="U9" s="637"/>
      <c r="V9" s="637"/>
      <c r="W9" s="637"/>
      <c r="X9" s="637"/>
      <c r="Y9" s="638"/>
      <c r="Z9" s="639">
        <v>0.1</v>
      </c>
      <c r="AA9" s="639"/>
      <c r="AB9" s="639"/>
      <c r="AC9" s="639"/>
      <c r="AD9" s="640">
        <v>18004</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1003839</v>
      </c>
      <c r="BH9" s="637"/>
      <c r="BI9" s="637"/>
      <c r="BJ9" s="637"/>
      <c r="BK9" s="637"/>
      <c r="BL9" s="637"/>
      <c r="BM9" s="637"/>
      <c r="BN9" s="638"/>
      <c r="BO9" s="639">
        <v>23.1</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1931817</v>
      </c>
      <c r="CS9" s="637"/>
      <c r="CT9" s="637"/>
      <c r="CU9" s="637"/>
      <c r="CV9" s="637"/>
      <c r="CW9" s="637"/>
      <c r="CX9" s="637"/>
      <c r="CY9" s="638"/>
      <c r="CZ9" s="639">
        <v>13.9</v>
      </c>
      <c r="DA9" s="639"/>
      <c r="DB9" s="639"/>
      <c r="DC9" s="639"/>
      <c r="DD9" s="645">
        <v>8158</v>
      </c>
      <c r="DE9" s="637"/>
      <c r="DF9" s="637"/>
      <c r="DG9" s="637"/>
      <c r="DH9" s="637"/>
      <c r="DI9" s="637"/>
      <c r="DJ9" s="637"/>
      <c r="DK9" s="637"/>
      <c r="DL9" s="637"/>
      <c r="DM9" s="637"/>
      <c r="DN9" s="637"/>
      <c r="DO9" s="637"/>
      <c r="DP9" s="638"/>
      <c r="DQ9" s="645">
        <v>1664797</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64091</v>
      </c>
      <c r="BH10" s="637"/>
      <c r="BI10" s="637"/>
      <c r="BJ10" s="637"/>
      <c r="BK10" s="637"/>
      <c r="BL10" s="637"/>
      <c r="BM10" s="637"/>
      <c r="BN10" s="638"/>
      <c r="BO10" s="639">
        <v>1.5</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15018</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5006</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560383</v>
      </c>
      <c r="S11" s="637"/>
      <c r="T11" s="637"/>
      <c r="U11" s="637"/>
      <c r="V11" s="637"/>
      <c r="W11" s="637"/>
      <c r="X11" s="637"/>
      <c r="Y11" s="638"/>
      <c r="Z11" s="641">
        <v>3.8</v>
      </c>
      <c r="AA11" s="642"/>
      <c r="AB11" s="642"/>
      <c r="AC11" s="648"/>
      <c r="AD11" s="645">
        <v>560383</v>
      </c>
      <c r="AE11" s="637"/>
      <c r="AF11" s="637"/>
      <c r="AG11" s="637"/>
      <c r="AH11" s="637"/>
      <c r="AI11" s="637"/>
      <c r="AJ11" s="637"/>
      <c r="AK11" s="638"/>
      <c r="AL11" s="641">
        <v>7.2</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73869</v>
      </c>
      <c r="BH11" s="637"/>
      <c r="BI11" s="637"/>
      <c r="BJ11" s="637"/>
      <c r="BK11" s="637"/>
      <c r="BL11" s="637"/>
      <c r="BM11" s="637"/>
      <c r="BN11" s="638"/>
      <c r="BO11" s="639">
        <v>1.7</v>
      </c>
      <c r="BP11" s="639"/>
      <c r="BQ11" s="639"/>
      <c r="BR11" s="639"/>
      <c r="BS11" s="640">
        <v>8752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236317</v>
      </c>
      <c r="CS11" s="637"/>
      <c r="CT11" s="637"/>
      <c r="CU11" s="637"/>
      <c r="CV11" s="637"/>
      <c r="CW11" s="637"/>
      <c r="CX11" s="637"/>
      <c r="CY11" s="638"/>
      <c r="CZ11" s="639">
        <v>1.7</v>
      </c>
      <c r="DA11" s="639"/>
      <c r="DB11" s="639"/>
      <c r="DC11" s="639"/>
      <c r="DD11" s="645">
        <v>72023</v>
      </c>
      <c r="DE11" s="637"/>
      <c r="DF11" s="637"/>
      <c r="DG11" s="637"/>
      <c r="DH11" s="637"/>
      <c r="DI11" s="637"/>
      <c r="DJ11" s="637"/>
      <c r="DK11" s="637"/>
      <c r="DL11" s="637"/>
      <c r="DM11" s="637"/>
      <c r="DN11" s="637"/>
      <c r="DO11" s="637"/>
      <c r="DP11" s="638"/>
      <c r="DQ11" s="645">
        <v>135905</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32101</v>
      </c>
      <c r="S12" s="637"/>
      <c r="T12" s="637"/>
      <c r="U12" s="637"/>
      <c r="V12" s="637"/>
      <c r="W12" s="637"/>
      <c r="X12" s="637"/>
      <c r="Y12" s="638"/>
      <c r="Z12" s="639">
        <v>0.2</v>
      </c>
      <c r="AA12" s="639"/>
      <c r="AB12" s="639"/>
      <c r="AC12" s="639"/>
      <c r="AD12" s="640">
        <v>32101</v>
      </c>
      <c r="AE12" s="640"/>
      <c r="AF12" s="640"/>
      <c r="AG12" s="640"/>
      <c r="AH12" s="640"/>
      <c r="AI12" s="640"/>
      <c r="AJ12" s="640"/>
      <c r="AK12" s="640"/>
      <c r="AL12" s="641">
        <v>0.4</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2926592</v>
      </c>
      <c r="BH12" s="637"/>
      <c r="BI12" s="637"/>
      <c r="BJ12" s="637"/>
      <c r="BK12" s="637"/>
      <c r="BL12" s="637"/>
      <c r="BM12" s="637"/>
      <c r="BN12" s="638"/>
      <c r="BO12" s="639">
        <v>67.5</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95799</v>
      </c>
      <c r="CS12" s="637"/>
      <c r="CT12" s="637"/>
      <c r="CU12" s="637"/>
      <c r="CV12" s="637"/>
      <c r="CW12" s="637"/>
      <c r="CX12" s="637"/>
      <c r="CY12" s="638"/>
      <c r="CZ12" s="639">
        <v>0.7</v>
      </c>
      <c r="DA12" s="639"/>
      <c r="DB12" s="639"/>
      <c r="DC12" s="639"/>
      <c r="DD12" s="645">
        <v>25481</v>
      </c>
      <c r="DE12" s="637"/>
      <c r="DF12" s="637"/>
      <c r="DG12" s="637"/>
      <c r="DH12" s="637"/>
      <c r="DI12" s="637"/>
      <c r="DJ12" s="637"/>
      <c r="DK12" s="637"/>
      <c r="DL12" s="637"/>
      <c r="DM12" s="637"/>
      <c r="DN12" s="637"/>
      <c r="DO12" s="637"/>
      <c r="DP12" s="638"/>
      <c r="DQ12" s="645">
        <v>67172</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2918919</v>
      </c>
      <c r="BH13" s="637"/>
      <c r="BI13" s="637"/>
      <c r="BJ13" s="637"/>
      <c r="BK13" s="637"/>
      <c r="BL13" s="637"/>
      <c r="BM13" s="637"/>
      <c r="BN13" s="638"/>
      <c r="BO13" s="639">
        <v>67.3</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1617070</v>
      </c>
      <c r="CS13" s="637"/>
      <c r="CT13" s="637"/>
      <c r="CU13" s="637"/>
      <c r="CV13" s="637"/>
      <c r="CW13" s="637"/>
      <c r="CX13" s="637"/>
      <c r="CY13" s="638"/>
      <c r="CZ13" s="639">
        <v>11.7</v>
      </c>
      <c r="DA13" s="639"/>
      <c r="DB13" s="639"/>
      <c r="DC13" s="639"/>
      <c r="DD13" s="645">
        <v>969086</v>
      </c>
      <c r="DE13" s="637"/>
      <c r="DF13" s="637"/>
      <c r="DG13" s="637"/>
      <c r="DH13" s="637"/>
      <c r="DI13" s="637"/>
      <c r="DJ13" s="637"/>
      <c r="DK13" s="637"/>
      <c r="DL13" s="637"/>
      <c r="DM13" s="637"/>
      <c r="DN13" s="637"/>
      <c r="DO13" s="637"/>
      <c r="DP13" s="638"/>
      <c r="DQ13" s="645">
        <v>639174</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657</v>
      </c>
      <c r="S14" s="637"/>
      <c r="T14" s="637"/>
      <c r="U14" s="637"/>
      <c r="V14" s="637"/>
      <c r="W14" s="637"/>
      <c r="X14" s="637"/>
      <c r="Y14" s="638"/>
      <c r="Z14" s="639">
        <v>0</v>
      </c>
      <c r="AA14" s="639"/>
      <c r="AB14" s="639"/>
      <c r="AC14" s="639"/>
      <c r="AD14" s="640">
        <v>657</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91771</v>
      </c>
      <c r="BH14" s="637"/>
      <c r="BI14" s="637"/>
      <c r="BJ14" s="637"/>
      <c r="BK14" s="637"/>
      <c r="BL14" s="637"/>
      <c r="BM14" s="637"/>
      <c r="BN14" s="638"/>
      <c r="BO14" s="639">
        <v>2.1</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612710</v>
      </c>
      <c r="CS14" s="637"/>
      <c r="CT14" s="637"/>
      <c r="CU14" s="637"/>
      <c r="CV14" s="637"/>
      <c r="CW14" s="637"/>
      <c r="CX14" s="637"/>
      <c r="CY14" s="638"/>
      <c r="CZ14" s="639">
        <v>4.4000000000000004</v>
      </c>
      <c r="DA14" s="639"/>
      <c r="DB14" s="639"/>
      <c r="DC14" s="639"/>
      <c r="DD14" s="645">
        <v>37558</v>
      </c>
      <c r="DE14" s="637"/>
      <c r="DF14" s="637"/>
      <c r="DG14" s="637"/>
      <c r="DH14" s="637"/>
      <c r="DI14" s="637"/>
      <c r="DJ14" s="637"/>
      <c r="DK14" s="637"/>
      <c r="DL14" s="637"/>
      <c r="DM14" s="637"/>
      <c r="DN14" s="637"/>
      <c r="DO14" s="637"/>
      <c r="DP14" s="638"/>
      <c r="DQ14" s="645">
        <v>452066</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137593</v>
      </c>
      <c r="BH15" s="637"/>
      <c r="BI15" s="637"/>
      <c r="BJ15" s="637"/>
      <c r="BK15" s="637"/>
      <c r="BL15" s="637"/>
      <c r="BM15" s="637"/>
      <c r="BN15" s="638"/>
      <c r="BO15" s="639">
        <v>3.2</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1331453</v>
      </c>
      <c r="CS15" s="637"/>
      <c r="CT15" s="637"/>
      <c r="CU15" s="637"/>
      <c r="CV15" s="637"/>
      <c r="CW15" s="637"/>
      <c r="CX15" s="637"/>
      <c r="CY15" s="638"/>
      <c r="CZ15" s="639">
        <v>9.6</v>
      </c>
      <c r="DA15" s="639"/>
      <c r="DB15" s="639"/>
      <c r="DC15" s="639"/>
      <c r="DD15" s="645">
        <v>89003</v>
      </c>
      <c r="DE15" s="637"/>
      <c r="DF15" s="637"/>
      <c r="DG15" s="637"/>
      <c r="DH15" s="637"/>
      <c r="DI15" s="637"/>
      <c r="DJ15" s="637"/>
      <c r="DK15" s="637"/>
      <c r="DL15" s="637"/>
      <c r="DM15" s="637"/>
      <c r="DN15" s="637"/>
      <c r="DO15" s="637"/>
      <c r="DP15" s="638"/>
      <c r="DQ15" s="645">
        <v>1007222</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10846</v>
      </c>
      <c r="S16" s="637"/>
      <c r="T16" s="637"/>
      <c r="U16" s="637"/>
      <c r="V16" s="637"/>
      <c r="W16" s="637"/>
      <c r="X16" s="637"/>
      <c r="Y16" s="638"/>
      <c r="Z16" s="639">
        <v>0.1</v>
      </c>
      <c r="AA16" s="639"/>
      <c r="AB16" s="639"/>
      <c r="AC16" s="639"/>
      <c r="AD16" s="640">
        <v>10846</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48168</v>
      </c>
      <c r="S17" s="637"/>
      <c r="T17" s="637"/>
      <c r="U17" s="637"/>
      <c r="V17" s="637"/>
      <c r="W17" s="637"/>
      <c r="X17" s="637"/>
      <c r="Y17" s="638"/>
      <c r="Z17" s="639">
        <v>0.3</v>
      </c>
      <c r="AA17" s="639"/>
      <c r="AB17" s="639"/>
      <c r="AC17" s="639"/>
      <c r="AD17" s="640">
        <v>48168</v>
      </c>
      <c r="AE17" s="640"/>
      <c r="AF17" s="640"/>
      <c r="AG17" s="640"/>
      <c r="AH17" s="640"/>
      <c r="AI17" s="640"/>
      <c r="AJ17" s="640"/>
      <c r="AK17" s="640"/>
      <c r="AL17" s="641">
        <v>0.6</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1572384</v>
      </c>
      <c r="CS17" s="637"/>
      <c r="CT17" s="637"/>
      <c r="CU17" s="637"/>
      <c r="CV17" s="637"/>
      <c r="CW17" s="637"/>
      <c r="CX17" s="637"/>
      <c r="CY17" s="638"/>
      <c r="CZ17" s="639">
        <v>11.3</v>
      </c>
      <c r="DA17" s="639"/>
      <c r="DB17" s="639"/>
      <c r="DC17" s="639"/>
      <c r="DD17" s="645" t="s">
        <v>122</v>
      </c>
      <c r="DE17" s="637"/>
      <c r="DF17" s="637"/>
      <c r="DG17" s="637"/>
      <c r="DH17" s="637"/>
      <c r="DI17" s="637"/>
      <c r="DJ17" s="637"/>
      <c r="DK17" s="637"/>
      <c r="DL17" s="637"/>
      <c r="DM17" s="637"/>
      <c r="DN17" s="637"/>
      <c r="DO17" s="637"/>
      <c r="DP17" s="638"/>
      <c r="DQ17" s="645">
        <v>1502965</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12694</v>
      </c>
      <c r="S18" s="637"/>
      <c r="T18" s="637"/>
      <c r="U18" s="637"/>
      <c r="V18" s="637"/>
      <c r="W18" s="637"/>
      <c r="X18" s="637"/>
      <c r="Y18" s="638"/>
      <c r="Z18" s="639">
        <v>0.1</v>
      </c>
      <c r="AA18" s="639"/>
      <c r="AB18" s="639"/>
      <c r="AC18" s="639"/>
      <c r="AD18" s="640">
        <v>12694</v>
      </c>
      <c r="AE18" s="640"/>
      <c r="AF18" s="640"/>
      <c r="AG18" s="640"/>
      <c r="AH18" s="640"/>
      <c r="AI18" s="640"/>
      <c r="AJ18" s="640"/>
      <c r="AK18" s="640"/>
      <c r="AL18" s="641">
        <v>0.2</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9695</v>
      </c>
      <c r="S19" s="637"/>
      <c r="T19" s="637"/>
      <c r="U19" s="637"/>
      <c r="V19" s="637"/>
      <c r="W19" s="637"/>
      <c r="X19" s="637"/>
      <c r="Y19" s="638"/>
      <c r="Z19" s="639">
        <v>0.1</v>
      </c>
      <c r="AA19" s="639"/>
      <c r="AB19" s="639"/>
      <c r="AC19" s="639"/>
      <c r="AD19" s="640">
        <v>9695</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376</v>
      </c>
      <c r="BH19" s="637"/>
      <c r="BI19" s="637"/>
      <c r="BJ19" s="637"/>
      <c r="BK19" s="637"/>
      <c r="BL19" s="637"/>
      <c r="BM19" s="637"/>
      <c r="BN19" s="638"/>
      <c r="BO19" s="639">
        <v>0</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2999</v>
      </c>
      <c r="S20" s="637"/>
      <c r="T20" s="637"/>
      <c r="U20" s="637"/>
      <c r="V20" s="637"/>
      <c r="W20" s="637"/>
      <c r="X20" s="637"/>
      <c r="Y20" s="638"/>
      <c r="Z20" s="639">
        <v>0</v>
      </c>
      <c r="AA20" s="639"/>
      <c r="AB20" s="639"/>
      <c r="AC20" s="639"/>
      <c r="AD20" s="640">
        <v>2999</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376</v>
      </c>
      <c r="BH20" s="637"/>
      <c r="BI20" s="637"/>
      <c r="BJ20" s="637"/>
      <c r="BK20" s="637"/>
      <c r="BL20" s="637"/>
      <c r="BM20" s="637"/>
      <c r="BN20" s="638"/>
      <c r="BO20" s="639">
        <v>0</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13860651</v>
      </c>
      <c r="CS20" s="637"/>
      <c r="CT20" s="637"/>
      <c r="CU20" s="637"/>
      <c r="CV20" s="637"/>
      <c r="CW20" s="637"/>
      <c r="CX20" s="637"/>
      <c r="CY20" s="638"/>
      <c r="CZ20" s="639">
        <v>100</v>
      </c>
      <c r="DA20" s="639"/>
      <c r="DB20" s="639"/>
      <c r="DC20" s="639"/>
      <c r="DD20" s="645">
        <v>1259629</v>
      </c>
      <c r="DE20" s="637"/>
      <c r="DF20" s="637"/>
      <c r="DG20" s="637"/>
      <c r="DH20" s="637"/>
      <c r="DI20" s="637"/>
      <c r="DJ20" s="637"/>
      <c r="DK20" s="637"/>
      <c r="DL20" s="637"/>
      <c r="DM20" s="637"/>
      <c r="DN20" s="637"/>
      <c r="DO20" s="637"/>
      <c r="DP20" s="638"/>
      <c r="DQ20" s="645">
        <v>9113638</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3081300</v>
      </c>
      <c r="S21" s="637"/>
      <c r="T21" s="637"/>
      <c r="U21" s="637"/>
      <c r="V21" s="637"/>
      <c r="W21" s="637"/>
      <c r="X21" s="637"/>
      <c r="Y21" s="638"/>
      <c r="Z21" s="639">
        <v>21.1</v>
      </c>
      <c r="AA21" s="639"/>
      <c r="AB21" s="639"/>
      <c r="AC21" s="639"/>
      <c r="AD21" s="640">
        <v>2621339</v>
      </c>
      <c r="AE21" s="640"/>
      <c r="AF21" s="640"/>
      <c r="AG21" s="640"/>
      <c r="AH21" s="640"/>
      <c r="AI21" s="640"/>
      <c r="AJ21" s="640"/>
      <c r="AK21" s="640"/>
      <c r="AL21" s="641">
        <v>33.700000000000003</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376</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2621339</v>
      </c>
      <c r="S22" s="637"/>
      <c r="T22" s="637"/>
      <c r="U22" s="637"/>
      <c r="V22" s="637"/>
      <c r="W22" s="637"/>
      <c r="X22" s="637"/>
      <c r="Y22" s="638"/>
      <c r="Z22" s="639">
        <v>17.899999999999999</v>
      </c>
      <c r="AA22" s="639"/>
      <c r="AB22" s="639"/>
      <c r="AC22" s="639"/>
      <c r="AD22" s="640">
        <v>2621339</v>
      </c>
      <c r="AE22" s="640"/>
      <c r="AF22" s="640"/>
      <c r="AG22" s="640"/>
      <c r="AH22" s="640"/>
      <c r="AI22" s="640"/>
      <c r="AJ22" s="640"/>
      <c r="AK22" s="640"/>
      <c r="AL22" s="641">
        <v>33.700000000000003</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459961</v>
      </c>
      <c r="S23" s="637"/>
      <c r="T23" s="637"/>
      <c r="U23" s="637"/>
      <c r="V23" s="637"/>
      <c r="W23" s="637"/>
      <c r="X23" s="637"/>
      <c r="Y23" s="638"/>
      <c r="Z23" s="639">
        <v>3.1</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6027706</v>
      </c>
      <c r="CS24" s="626"/>
      <c r="CT24" s="626"/>
      <c r="CU24" s="626"/>
      <c r="CV24" s="626"/>
      <c r="CW24" s="626"/>
      <c r="CX24" s="626"/>
      <c r="CY24" s="627"/>
      <c r="CZ24" s="630">
        <v>43.5</v>
      </c>
      <c r="DA24" s="631"/>
      <c r="DB24" s="631"/>
      <c r="DC24" s="647"/>
      <c r="DD24" s="671">
        <v>4324493</v>
      </c>
      <c r="DE24" s="626"/>
      <c r="DF24" s="626"/>
      <c r="DG24" s="626"/>
      <c r="DH24" s="626"/>
      <c r="DI24" s="626"/>
      <c r="DJ24" s="626"/>
      <c r="DK24" s="627"/>
      <c r="DL24" s="671">
        <v>4000288</v>
      </c>
      <c r="DM24" s="626"/>
      <c r="DN24" s="626"/>
      <c r="DO24" s="626"/>
      <c r="DP24" s="626"/>
      <c r="DQ24" s="626"/>
      <c r="DR24" s="626"/>
      <c r="DS24" s="626"/>
      <c r="DT24" s="626"/>
      <c r="DU24" s="626"/>
      <c r="DV24" s="627"/>
      <c r="DW24" s="630">
        <v>51</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8232909</v>
      </c>
      <c r="S25" s="637"/>
      <c r="T25" s="637"/>
      <c r="U25" s="637"/>
      <c r="V25" s="637"/>
      <c r="W25" s="637"/>
      <c r="X25" s="637"/>
      <c r="Y25" s="638"/>
      <c r="Z25" s="639">
        <v>56.3</v>
      </c>
      <c r="AA25" s="639"/>
      <c r="AB25" s="639"/>
      <c r="AC25" s="639"/>
      <c r="AD25" s="640">
        <v>7772948</v>
      </c>
      <c r="AE25" s="640"/>
      <c r="AF25" s="640"/>
      <c r="AG25" s="640"/>
      <c r="AH25" s="640"/>
      <c r="AI25" s="640"/>
      <c r="AJ25" s="640"/>
      <c r="AK25" s="640"/>
      <c r="AL25" s="641">
        <v>99.9</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2389707</v>
      </c>
      <c r="CS25" s="668"/>
      <c r="CT25" s="668"/>
      <c r="CU25" s="668"/>
      <c r="CV25" s="668"/>
      <c r="CW25" s="668"/>
      <c r="CX25" s="668"/>
      <c r="CY25" s="669"/>
      <c r="CZ25" s="641">
        <v>17.2</v>
      </c>
      <c r="DA25" s="666"/>
      <c r="DB25" s="666"/>
      <c r="DC25" s="670"/>
      <c r="DD25" s="645">
        <v>2037492</v>
      </c>
      <c r="DE25" s="668"/>
      <c r="DF25" s="668"/>
      <c r="DG25" s="668"/>
      <c r="DH25" s="668"/>
      <c r="DI25" s="668"/>
      <c r="DJ25" s="668"/>
      <c r="DK25" s="669"/>
      <c r="DL25" s="645">
        <v>2007473</v>
      </c>
      <c r="DM25" s="668"/>
      <c r="DN25" s="668"/>
      <c r="DO25" s="668"/>
      <c r="DP25" s="668"/>
      <c r="DQ25" s="668"/>
      <c r="DR25" s="668"/>
      <c r="DS25" s="668"/>
      <c r="DT25" s="668"/>
      <c r="DU25" s="668"/>
      <c r="DV25" s="669"/>
      <c r="DW25" s="641">
        <v>25.6</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1675</v>
      </c>
      <c r="S26" s="637"/>
      <c r="T26" s="637"/>
      <c r="U26" s="637"/>
      <c r="V26" s="637"/>
      <c r="W26" s="637"/>
      <c r="X26" s="637"/>
      <c r="Y26" s="638"/>
      <c r="Z26" s="639">
        <v>0</v>
      </c>
      <c r="AA26" s="639"/>
      <c r="AB26" s="639"/>
      <c r="AC26" s="639"/>
      <c r="AD26" s="640">
        <v>1675</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1566344</v>
      </c>
      <c r="CS26" s="637"/>
      <c r="CT26" s="637"/>
      <c r="CU26" s="637"/>
      <c r="CV26" s="637"/>
      <c r="CW26" s="637"/>
      <c r="CX26" s="637"/>
      <c r="CY26" s="638"/>
      <c r="CZ26" s="641">
        <v>11.3</v>
      </c>
      <c r="DA26" s="666"/>
      <c r="DB26" s="666"/>
      <c r="DC26" s="670"/>
      <c r="DD26" s="645">
        <v>1266201</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128616</v>
      </c>
      <c r="S27" s="637"/>
      <c r="T27" s="637"/>
      <c r="U27" s="637"/>
      <c r="V27" s="637"/>
      <c r="W27" s="637"/>
      <c r="X27" s="637"/>
      <c r="Y27" s="638"/>
      <c r="Z27" s="639">
        <v>0.9</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4338368</v>
      </c>
      <c r="BH27" s="637"/>
      <c r="BI27" s="637"/>
      <c r="BJ27" s="637"/>
      <c r="BK27" s="637"/>
      <c r="BL27" s="637"/>
      <c r="BM27" s="637"/>
      <c r="BN27" s="638"/>
      <c r="BO27" s="639">
        <v>100</v>
      </c>
      <c r="BP27" s="639"/>
      <c r="BQ27" s="639"/>
      <c r="BR27" s="639"/>
      <c r="BS27" s="640">
        <v>8752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2065615</v>
      </c>
      <c r="CS27" s="668"/>
      <c r="CT27" s="668"/>
      <c r="CU27" s="668"/>
      <c r="CV27" s="668"/>
      <c r="CW27" s="668"/>
      <c r="CX27" s="668"/>
      <c r="CY27" s="669"/>
      <c r="CZ27" s="641">
        <v>14.9</v>
      </c>
      <c r="DA27" s="666"/>
      <c r="DB27" s="666"/>
      <c r="DC27" s="670"/>
      <c r="DD27" s="645">
        <v>784036</v>
      </c>
      <c r="DE27" s="668"/>
      <c r="DF27" s="668"/>
      <c r="DG27" s="668"/>
      <c r="DH27" s="668"/>
      <c r="DI27" s="668"/>
      <c r="DJ27" s="668"/>
      <c r="DK27" s="669"/>
      <c r="DL27" s="645">
        <v>489851</v>
      </c>
      <c r="DM27" s="668"/>
      <c r="DN27" s="668"/>
      <c r="DO27" s="668"/>
      <c r="DP27" s="668"/>
      <c r="DQ27" s="668"/>
      <c r="DR27" s="668"/>
      <c r="DS27" s="668"/>
      <c r="DT27" s="668"/>
      <c r="DU27" s="668"/>
      <c r="DV27" s="669"/>
      <c r="DW27" s="641">
        <v>6.2</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281258</v>
      </c>
      <c r="S28" s="637"/>
      <c r="T28" s="637"/>
      <c r="U28" s="637"/>
      <c r="V28" s="637"/>
      <c r="W28" s="637"/>
      <c r="X28" s="637"/>
      <c r="Y28" s="638"/>
      <c r="Z28" s="639">
        <v>1.9</v>
      </c>
      <c r="AA28" s="639"/>
      <c r="AB28" s="639"/>
      <c r="AC28" s="639"/>
      <c r="AD28" s="640">
        <v>5934</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1572384</v>
      </c>
      <c r="CS28" s="637"/>
      <c r="CT28" s="637"/>
      <c r="CU28" s="637"/>
      <c r="CV28" s="637"/>
      <c r="CW28" s="637"/>
      <c r="CX28" s="637"/>
      <c r="CY28" s="638"/>
      <c r="CZ28" s="641">
        <v>11.3</v>
      </c>
      <c r="DA28" s="666"/>
      <c r="DB28" s="666"/>
      <c r="DC28" s="670"/>
      <c r="DD28" s="645">
        <v>1502965</v>
      </c>
      <c r="DE28" s="637"/>
      <c r="DF28" s="637"/>
      <c r="DG28" s="637"/>
      <c r="DH28" s="637"/>
      <c r="DI28" s="637"/>
      <c r="DJ28" s="637"/>
      <c r="DK28" s="638"/>
      <c r="DL28" s="645">
        <v>1502964</v>
      </c>
      <c r="DM28" s="637"/>
      <c r="DN28" s="637"/>
      <c r="DO28" s="637"/>
      <c r="DP28" s="637"/>
      <c r="DQ28" s="637"/>
      <c r="DR28" s="637"/>
      <c r="DS28" s="637"/>
      <c r="DT28" s="637"/>
      <c r="DU28" s="637"/>
      <c r="DV28" s="638"/>
      <c r="DW28" s="641">
        <v>19.100000000000001</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18997</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1572384</v>
      </c>
      <c r="CS29" s="668"/>
      <c r="CT29" s="668"/>
      <c r="CU29" s="668"/>
      <c r="CV29" s="668"/>
      <c r="CW29" s="668"/>
      <c r="CX29" s="668"/>
      <c r="CY29" s="669"/>
      <c r="CZ29" s="641">
        <v>11.3</v>
      </c>
      <c r="DA29" s="666"/>
      <c r="DB29" s="666"/>
      <c r="DC29" s="670"/>
      <c r="DD29" s="645">
        <v>1502965</v>
      </c>
      <c r="DE29" s="668"/>
      <c r="DF29" s="668"/>
      <c r="DG29" s="668"/>
      <c r="DH29" s="668"/>
      <c r="DI29" s="668"/>
      <c r="DJ29" s="668"/>
      <c r="DK29" s="669"/>
      <c r="DL29" s="645">
        <v>1502964</v>
      </c>
      <c r="DM29" s="668"/>
      <c r="DN29" s="668"/>
      <c r="DO29" s="668"/>
      <c r="DP29" s="668"/>
      <c r="DQ29" s="668"/>
      <c r="DR29" s="668"/>
      <c r="DS29" s="668"/>
      <c r="DT29" s="668"/>
      <c r="DU29" s="668"/>
      <c r="DV29" s="669"/>
      <c r="DW29" s="641">
        <v>19.100000000000001</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2261321</v>
      </c>
      <c r="S30" s="637"/>
      <c r="T30" s="637"/>
      <c r="U30" s="637"/>
      <c r="V30" s="637"/>
      <c r="W30" s="637"/>
      <c r="X30" s="637"/>
      <c r="Y30" s="638"/>
      <c r="Z30" s="639">
        <v>15.5</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1481164</v>
      </c>
      <c r="CS30" s="637"/>
      <c r="CT30" s="637"/>
      <c r="CU30" s="637"/>
      <c r="CV30" s="637"/>
      <c r="CW30" s="637"/>
      <c r="CX30" s="637"/>
      <c r="CY30" s="638"/>
      <c r="CZ30" s="641">
        <v>10.7</v>
      </c>
      <c r="DA30" s="666"/>
      <c r="DB30" s="666"/>
      <c r="DC30" s="670"/>
      <c r="DD30" s="645">
        <v>1412655</v>
      </c>
      <c r="DE30" s="637"/>
      <c r="DF30" s="637"/>
      <c r="DG30" s="637"/>
      <c r="DH30" s="637"/>
      <c r="DI30" s="637"/>
      <c r="DJ30" s="637"/>
      <c r="DK30" s="638"/>
      <c r="DL30" s="645">
        <v>1412655</v>
      </c>
      <c r="DM30" s="637"/>
      <c r="DN30" s="637"/>
      <c r="DO30" s="637"/>
      <c r="DP30" s="637"/>
      <c r="DQ30" s="637"/>
      <c r="DR30" s="637"/>
      <c r="DS30" s="637"/>
      <c r="DT30" s="637"/>
      <c r="DU30" s="637"/>
      <c r="DV30" s="638"/>
      <c r="DW30" s="641">
        <v>18</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1"/>
      <c r="AV31" s="211"/>
      <c r="AW31" s="211"/>
      <c r="AX31" s="622" t="s">
        <v>177</v>
      </c>
      <c r="AY31" s="623"/>
      <c r="AZ31" s="623"/>
      <c r="BA31" s="623"/>
      <c r="BB31" s="623"/>
      <c r="BC31" s="623"/>
      <c r="BD31" s="623"/>
      <c r="BE31" s="623"/>
      <c r="BF31" s="624"/>
      <c r="BG31" s="692">
        <v>99.4</v>
      </c>
      <c r="BH31" s="680"/>
      <c r="BI31" s="680"/>
      <c r="BJ31" s="680"/>
      <c r="BK31" s="680"/>
      <c r="BL31" s="680"/>
      <c r="BM31" s="631">
        <v>97.8</v>
      </c>
      <c r="BN31" s="680"/>
      <c r="BO31" s="680"/>
      <c r="BP31" s="680"/>
      <c r="BQ31" s="681"/>
      <c r="BR31" s="692">
        <v>99.4</v>
      </c>
      <c r="BS31" s="680"/>
      <c r="BT31" s="680"/>
      <c r="BU31" s="680"/>
      <c r="BV31" s="680"/>
      <c r="BW31" s="680"/>
      <c r="BX31" s="631">
        <v>96.9</v>
      </c>
      <c r="BY31" s="680"/>
      <c r="BZ31" s="680"/>
      <c r="CA31" s="680"/>
      <c r="CB31" s="681"/>
      <c r="CD31" s="674"/>
      <c r="CE31" s="675"/>
      <c r="CF31" s="633" t="s">
        <v>300</v>
      </c>
      <c r="CG31" s="634"/>
      <c r="CH31" s="634"/>
      <c r="CI31" s="634"/>
      <c r="CJ31" s="634"/>
      <c r="CK31" s="634"/>
      <c r="CL31" s="634"/>
      <c r="CM31" s="634"/>
      <c r="CN31" s="634"/>
      <c r="CO31" s="634"/>
      <c r="CP31" s="634"/>
      <c r="CQ31" s="635"/>
      <c r="CR31" s="636">
        <v>91220</v>
      </c>
      <c r="CS31" s="668"/>
      <c r="CT31" s="668"/>
      <c r="CU31" s="668"/>
      <c r="CV31" s="668"/>
      <c r="CW31" s="668"/>
      <c r="CX31" s="668"/>
      <c r="CY31" s="669"/>
      <c r="CZ31" s="641">
        <v>0.7</v>
      </c>
      <c r="DA31" s="666"/>
      <c r="DB31" s="666"/>
      <c r="DC31" s="670"/>
      <c r="DD31" s="645">
        <v>90310</v>
      </c>
      <c r="DE31" s="668"/>
      <c r="DF31" s="668"/>
      <c r="DG31" s="668"/>
      <c r="DH31" s="668"/>
      <c r="DI31" s="668"/>
      <c r="DJ31" s="668"/>
      <c r="DK31" s="669"/>
      <c r="DL31" s="645">
        <v>90309</v>
      </c>
      <c r="DM31" s="668"/>
      <c r="DN31" s="668"/>
      <c r="DO31" s="668"/>
      <c r="DP31" s="668"/>
      <c r="DQ31" s="668"/>
      <c r="DR31" s="668"/>
      <c r="DS31" s="668"/>
      <c r="DT31" s="668"/>
      <c r="DU31" s="668"/>
      <c r="DV31" s="669"/>
      <c r="DW31" s="641">
        <v>1.2</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685420</v>
      </c>
      <c r="S32" s="637"/>
      <c r="T32" s="637"/>
      <c r="U32" s="637"/>
      <c r="V32" s="637"/>
      <c r="W32" s="637"/>
      <c r="X32" s="637"/>
      <c r="Y32" s="638"/>
      <c r="Z32" s="639">
        <v>4.7</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7" t="s">
        <v>302</v>
      </c>
      <c r="AX32" s="633" t="s">
        <v>303</v>
      </c>
      <c r="AY32" s="634"/>
      <c r="AZ32" s="634"/>
      <c r="BA32" s="634"/>
      <c r="BB32" s="634"/>
      <c r="BC32" s="634"/>
      <c r="BD32" s="634"/>
      <c r="BE32" s="634"/>
      <c r="BF32" s="635"/>
      <c r="BG32" s="693">
        <v>99.2</v>
      </c>
      <c r="BH32" s="668"/>
      <c r="BI32" s="668"/>
      <c r="BJ32" s="668"/>
      <c r="BK32" s="668"/>
      <c r="BL32" s="668"/>
      <c r="BM32" s="642">
        <v>97.4</v>
      </c>
      <c r="BN32" s="668"/>
      <c r="BO32" s="668"/>
      <c r="BP32" s="668"/>
      <c r="BQ32" s="691"/>
      <c r="BR32" s="693">
        <v>99.3</v>
      </c>
      <c r="BS32" s="668"/>
      <c r="BT32" s="668"/>
      <c r="BU32" s="668"/>
      <c r="BV32" s="668"/>
      <c r="BW32" s="668"/>
      <c r="BX32" s="642">
        <v>96.7</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67259</v>
      </c>
      <c r="S33" s="637"/>
      <c r="T33" s="637"/>
      <c r="U33" s="637"/>
      <c r="V33" s="637"/>
      <c r="W33" s="637"/>
      <c r="X33" s="637"/>
      <c r="Y33" s="638"/>
      <c r="Z33" s="639">
        <v>0.5</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2"/>
      <c r="AV33" s="212"/>
      <c r="AW33" s="212"/>
      <c r="AX33" s="657" t="s">
        <v>306</v>
      </c>
      <c r="AY33" s="658"/>
      <c r="AZ33" s="658"/>
      <c r="BA33" s="658"/>
      <c r="BB33" s="658"/>
      <c r="BC33" s="658"/>
      <c r="BD33" s="658"/>
      <c r="BE33" s="658"/>
      <c r="BF33" s="659"/>
      <c r="BG33" s="694">
        <v>99.5</v>
      </c>
      <c r="BH33" s="695"/>
      <c r="BI33" s="695"/>
      <c r="BJ33" s="695"/>
      <c r="BK33" s="695"/>
      <c r="BL33" s="695"/>
      <c r="BM33" s="696">
        <v>98</v>
      </c>
      <c r="BN33" s="695"/>
      <c r="BO33" s="695"/>
      <c r="BP33" s="695"/>
      <c r="BQ33" s="697"/>
      <c r="BR33" s="694">
        <v>99.5</v>
      </c>
      <c r="BS33" s="695"/>
      <c r="BT33" s="695"/>
      <c r="BU33" s="695"/>
      <c r="BV33" s="695"/>
      <c r="BW33" s="695"/>
      <c r="BX33" s="696">
        <v>96.9</v>
      </c>
      <c r="BY33" s="695"/>
      <c r="BZ33" s="695"/>
      <c r="CA33" s="695"/>
      <c r="CB33" s="697"/>
      <c r="CD33" s="633" t="s">
        <v>307</v>
      </c>
      <c r="CE33" s="634"/>
      <c r="CF33" s="634"/>
      <c r="CG33" s="634"/>
      <c r="CH33" s="634"/>
      <c r="CI33" s="634"/>
      <c r="CJ33" s="634"/>
      <c r="CK33" s="634"/>
      <c r="CL33" s="634"/>
      <c r="CM33" s="634"/>
      <c r="CN33" s="634"/>
      <c r="CO33" s="634"/>
      <c r="CP33" s="634"/>
      <c r="CQ33" s="635"/>
      <c r="CR33" s="636">
        <v>6573316</v>
      </c>
      <c r="CS33" s="668"/>
      <c r="CT33" s="668"/>
      <c r="CU33" s="668"/>
      <c r="CV33" s="668"/>
      <c r="CW33" s="668"/>
      <c r="CX33" s="668"/>
      <c r="CY33" s="669"/>
      <c r="CZ33" s="641">
        <v>47.4</v>
      </c>
      <c r="DA33" s="666"/>
      <c r="DB33" s="666"/>
      <c r="DC33" s="670"/>
      <c r="DD33" s="645">
        <v>4715240</v>
      </c>
      <c r="DE33" s="668"/>
      <c r="DF33" s="668"/>
      <c r="DG33" s="668"/>
      <c r="DH33" s="668"/>
      <c r="DI33" s="668"/>
      <c r="DJ33" s="668"/>
      <c r="DK33" s="669"/>
      <c r="DL33" s="645">
        <v>3227744</v>
      </c>
      <c r="DM33" s="668"/>
      <c r="DN33" s="668"/>
      <c r="DO33" s="668"/>
      <c r="DP33" s="668"/>
      <c r="DQ33" s="668"/>
      <c r="DR33" s="668"/>
      <c r="DS33" s="668"/>
      <c r="DT33" s="668"/>
      <c r="DU33" s="668"/>
      <c r="DV33" s="669"/>
      <c r="DW33" s="641">
        <v>41.1</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667749</v>
      </c>
      <c r="S34" s="637"/>
      <c r="T34" s="637"/>
      <c r="U34" s="637"/>
      <c r="V34" s="637"/>
      <c r="W34" s="637"/>
      <c r="X34" s="637"/>
      <c r="Y34" s="638"/>
      <c r="Z34" s="639">
        <v>4.5999999999999996</v>
      </c>
      <c r="AA34" s="639"/>
      <c r="AB34" s="639"/>
      <c r="AC34" s="639"/>
      <c r="AD34" s="640" t="s">
        <v>122</v>
      </c>
      <c r="AE34" s="640"/>
      <c r="AF34" s="640"/>
      <c r="AG34" s="640"/>
      <c r="AH34" s="640"/>
      <c r="AI34" s="640"/>
      <c r="AJ34" s="640"/>
      <c r="AK34" s="640"/>
      <c r="AL34" s="641" t="s">
        <v>122</v>
      </c>
      <c r="AM34" s="642"/>
      <c r="AN34" s="642"/>
      <c r="AO34" s="643"/>
      <c r="AP34" s="213"/>
      <c r="AQ34" s="214"/>
      <c r="AS34" s="211"/>
      <c r="AT34" s="211"/>
      <c r="AU34" s="211"/>
      <c r="AV34" s="211"/>
      <c r="AW34" s="211"/>
      <c r="AX34" s="211"/>
      <c r="AY34" s="211"/>
      <c r="AZ34" s="211"/>
      <c r="BA34" s="211"/>
      <c r="BB34" s="211"/>
      <c r="BC34" s="211"/>
      <c r="BD34" s="211"/>
      <c r="BE34" s="211"/>
      <c r="BF34" s="211"/>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D34" s="633" t="s">
        <v>309</v>
      </c>
      <c r="CE34" s="634"/>
      <c r="CF34" s="634"/>
      <c r="CG34" s="634"/>
      <c r="CH34" s="634"/>
      <c r="CI34" s="634"/>
      <c r="CJ34" s="634"/>
      <c r="CK34" s="634"/>
      <c r="CL34" s="634"/>
      <c r="CM34" s="634"/>
      <c r="CN34" s="634"/>
      <c r="CO34" s="634"/>
      <c r="CP34" s="634"/>
      <c r="CQ34" s="635"/>
      <c r="CR34" s="636">
        <v>1866050</v>
      </c>
      <c r="CS34" s="637"/>
      <c r="CT34" s="637"/>
      <c r="CU34" s="637"/>
      <c r="CV34" s="637"/>
      <c r="CW34" s="637"/>
      <c r="CX34" s="637"/>
      <c r="CY34" s="638"/>
      <c r="CZ34" s="641">
        <v>13.5</v>
      </c>
      <c r="DA34" s="666"/>
      <c r="DB34" s="666"/>
      <c r="DC34" s="670"/>
      <c r="DD34" s="645">
        <v>1263574</v>
      </c>
      <c r="DE34" s="637"/>
      <c r="DF34" s="637"/>
      <c r="DG34" s="637"/>
      <c r="DH34" s="637"/>
      <c r="DI34" s="637"/>
      <c r="DJ34" s="637"/>
      <c r="DK34" s="638"/>
      <c r="DL34" s="645">
        <v>989789</v>
      </c>
      <c r="DM34" s="637"/>
      <c r="DN34" s="637"/>
      <c r="DO34" s="637"/>
      <c r="DP34" s="637"/>
      <c r="DQ34" s="637"/>
      <c r="DR34" s="637"/>
      <c r="DS34" s="637"/>
      <c r="DT34" s="637"/>
      <c r="DU34" s="637"/>
      <c r="DV34" s="638"/>
      <c r="DW34" s="641">
        <v>12.6</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879204</v>
      </c>
      <c r="S35" s="637"/>
      <c r="T35" s="637"/>
      <c r="U35" s="637"/>
      <c r="V35" s="637"/>
      <c r="W35" s="637"/>
      <c r="X35" s="637"/>
      <c r="Y35" s="638"/>
      <c r="Z35" s="639">
        <v>6</v>
      </c>
      <c r="AA35" s="639"/>
      <c r="AB35" s="639"/>
      <c r="AC35" s="639"/>
      <c r="AD35" s="640" t="s">
        <v>122</v>
      </c>
      <c r="AE35" s="640"/>
      <c r="AF35" s="640"/>
      <c r="AG35" s="640"/>
      <c r="AH35" s="640"/>
      <c r="AI35" s="640"/>
      <c r="AJ35" s="640"/>
      <c r="AK35" s="640"/>
      <c r="AL35" s="641" t="s">
        <v>122</v>
      </c>
      <c r="AM35" s="642"/>
      <c r="AN35" s="642"/>
      <c r="AO35" s="643"/>
      <c r="AP35" s="215"/>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82734</v>
      </c>
      <c r="CS35" s="668"/>
      <c r="CT35" s="668"/>
      <c r="CU35" s="668"/>
      <c r="CV35" s="668"/>
      <c r="CW35" s="668"/>
      <c r="CX35" s="668"/>
      <c r="CY35" s="669"/>
      <c r="CZ35" s="641">
        <v>0.6</v>
      </c>
      <c r="DA35" s="666"/>
      <c r="DB35" s="666"/>
      <c r="DC35" s="670"/>
      <c r="DD35" s="645">
        <v>50338</v>
      </c>
      <c r="DE35" s="668"/>
      <c r="DF35" s="668"/>
      <c r="DG35" s="668"/>
      <c r="DH35" s="668"/>
      <c r="DI35" s="668"/>
      <c r="DJ35" s="668"/>
      <c r="DK35" s="669"/>
      <c r="DL35" s="645">
        <v>45218</v>
      </c>
      <c r="DM35" s="668"/>
      <c r="DN35" s="668"/>
      <c r="DO35" s="668"/>
      <c r="DP35" s="668"/>
      <c r="DQ35" s="668"/>
      <c r="DR35" s="668"/>
      <c r="DS35" s="668"/>
      <c r="DT35" s="668"/>
      <c r="DU35" s="668"/>
      <c r="DV35" s="669"/>
      <c r="DW35" s="641">
        <v>0.6</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691966</v>
      </c>
      <c r="S36" s="637"/>
      <c r="T36" s="637"/>
      <c r="U36" s="637"/>
      <c r="V36" s="637"/>
      <c r="W36" s="637"/>
      <c r="X36" s="637"/>
      <c r="Y36" s="638"/>
      <c r="Z36" s="639">
        <v>4.7</v>
      </c>
      <c r="AA36" s="639"/>
      <c r="AB36" s="639"/>
      <c r="AC36" s="639"/>
      <c r="AD36" s="640" t="s">
        <v>122</v>
      </c>
      <c r="AE36" s="640"/>
      <c r="AF36" s="640"/>
      <c r="AG36" s="640"/>
      <c r="AH36" s="640"/>
      <c r="AI36" s="640"/>
      <c r="AJ36" s="640"/>
      <c r="AK36" s="640"/>
      <c r="AL36" s="641" t="s">
        <v>122</v>
      </c>
      <c r="AM36" s="642"/>
      <c r="AN36" s="642"/>
      <c r="AO36" s="643"/>
      <c r="AP36" s="215"/>
      <c r="AQ36" s="702" t="s">
        <v>315</v>
      </c>
      <c r="AR36" s="703"/>
      <c r="AS36" s="703"/>
      <c r="AT36" s="703"/>
      <c r="AU36" s="703"/>
      <c r="AV36" s="703"/>
      <c r="AW36" s="703"/>
      <c r="AX36" s="703"/>
      <c r="AY36" s="704"/>
      <c r="AZ36" s="625">
        <v>2416640</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2771</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1720752</v>
      </c>
      <c r="CS36" s="637"/>
      <c r="CT36" s="637"/>
      <c r="CU36" s="637"/>
      <c r="CV36" s="637"/>
      <c r="CW36" s="637"/>
      <c r="CX36" s="637"/>
      <c r="CY36" s="638"/>
      <c r="CZ36" s="641">
        <v>12.4</v>
      </c>
      <c r="DA36" s="666"/>
      <c r="DB36" s="666"/>
      <c r="DC36" s="670"/>
      <c r="DD36" s="645">
        <v>1580646</v>
      </c>
      <c r="DE36" s="637"/>
      <c r="DF36" s="637"/>
      <c r="DG36" s="637"/>
      <c r="DH36" s="637"/>
      <c r="DI36" s="637"/>
      <c r="DJ36" s="637"/>
      <c r="DK36" s="638"/>
      <c r="DL36" s="645">
        <v>1002193</v>
      </c>
      <c r="DM36" s="637"/>
      <c r="DN36" s="637"/>
      <c r="DO36" s="637"/>
      <c r="DP36" s="637"/>
      <c r="DQ36" s="637"/>
      <c r="DR36" s="637"/>
      <c r="DS36" s="637"/>
      <c r="DT36" s="637"/>
      <c r="DU36" s="637"/>
      <c r="DV36" s="638"/>
      <c r="DW36" s="641">
        <v>12.8</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189004</v>
      </c>
      <c r="S37" s="637"/>
      <c r="T37" s="637"/>
      <c r="U37" s="637"/>
      <c r="V37" s="637"/>
      <c r="W37" s="637"/>
      <c r="X37" s="637"/>
      <c r="Y37" s="638"/>
      <c r="Z37" s="639">
        <v>1.3</v>
      </c>
      <c r="AA37" s="639"/>
      <c r="AB37" s="639"/>
      <c r="AC37" s="639"/>
      <c r="AD37" s="640">
        <v>1773</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613161</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-30092</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437559</v>
      </c>
      <c r="CS37" s="668"/>
      <c r="CT37" s="668"/>
      <c r="CU37" s="668"/>
      <c r="CV37" s="668"/>
      <c r="CW37" s="668"/>
      <c r="CX37" s="668"/>
      <c r="CY37" s="669"/>
      <c r="CZ37" s="641">
        <v>3.2</v>
      </c>
      <c r="DA37" s="666"/>
      <c r="DB37" s="666"/>
      <c r="DC37" s="670"/>
      <c r="DD37" s="645">
        <v>433749</v>
      </c>
      <c r="DE37" s="668"/>
      <c r="DF37" s="668"/>
      <c r="DG37" s="668"/>
      <c r="DH37" s="668"/>
      <c r="DI37" s="668"/>
      <c r="DJ37" s="668"/>
      <c r="DK37" s="669"/>
      <c r="DL37" s="645">
        <v>375263</v>
      </c>
      <c r="DM37" s="668"/>
      <c r="DN37" s="668"/>
      <c r="DO37" s="668"/>
      <c r="DP37" s="668"/>
      <c r="DQ37" s="668"/>
      <c r="DR37" s="668"/>
      <c r="DS37" s="668"/>
      <c r="DT37" s="668"/>
      <c r="DU37" s="668"/>
      <c r="DV37" s="669"/>
      <c r="DW37" s="641">
        <v>4.8</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521300</v>
      </c>
      <c r="S38" s="637"/>
      <c r="T38" s="637"/>
      <c r="U38" s="637"/>
      <c r="V38" s="637"/>
      <c r="W38" s="637"/>
      <c r="X38" s="637"/>
      <c r="Y38" s="638"/>
      <c r="Z38" s="639">
        <v>3.6</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378363</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3296</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1528476</v>
      </c>
      <c r="CS38" s="637"/>
      <c r="CT38" s="637"/>
      <c r="CU38" s="637"/>
      <c r="CV38" s="637"/>
      <c r="CW38" s="637"/>
      <c r="CX38" s="637"/>
      <c r="CY38" s="638"/>
      <c r="CZ38" s="641">
        <v>11</v>
      </c>
      <c r="DA38" s="666"/>
      <c r="DB38" s="666"/>
      <c r="DC38" s="670"/>
      <c r="DD38" s="645">
        <v>1341077</v>
      </c>
      <c r="DE38" s="637"/>
      <c r="DF38" s="637"/>
      <c r="DG38" s="637"/>
      <c r="DH38" s="637"/>
      <c r="DI38" s="637"/>
      <c r="DJ38" s="637"/>
      <c r="DK38" s="638"/>
      <c r="DL38" s="645">
        <v>1190544</v>
      </c>
      <c r="DM38" s="637"/>
      <c r="DN38" s="637"/>
      <c r="DO38" s="637"/>
      <c r="DP38" s="637"/>
      <c r="DQ38" s="637"/>
      <c r="DR38" s="637"/>
      <c r="DS38" s="637"/>
      <c r="DT38" s="637"/>
      <c r="DU38" s="637"/>
      <c r="DV38" s="638"/>
      <c r="DW38" s="641">
        <v>15.2</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275003</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4785</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1096156</v>
      </c>
      <c r="CS39" s="668"/>
      <c r="CT39" s="668"/>
      <c r="CU39" s="668"/>
      <c r="CV39" s="668"/>
      <c r="CW39" s="668"/>
      <c r="CX39" s="668"/>
      <c r="CY39" s="669"/>
      <c r="CZ39" s="641">
        <v>7.9</v>
      </c>
      <c r="DA39" s="666"/>
      <c r="DB39" s="666"/>
      <c r="DC39" s="670"/>
      <c r="DD39" s="645">
        <v>379443</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67500</v>
      </c>
      <c r="S40" s="637"/>
      <c r="T40" s="637"/>
      <c r="U40" s="637"/>
      <c r="V40" s="637"/>
      <c r="W40" s="637"/>
      <c r="X40" s="637"/>
      <c r="Y40" s="638"/>
      <c r="Z40" s="639">
        <v>0.5</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100127</v>
      </c>
      <c r="BA40" s="637"/>
      <c r="BB40" s="637"/>
      <c r="BC40" s="637"/>
      <c r="BD40" s="668"/>
      <c r="BE40" s="668"/>
      <c r="BF40" s="691"/>
      <c r="BG40" s="684" t="s">
        <v>332</v>
      </c>
      <c r="BH40" s="685"/>
      <c r="BI40" s="685"/>
      <c r="BJ40" s="685"/>
      <c r="BK40" s="685"/>
      <c r="BL40" s="216"/>
      <c r="BM40" s="634" t="s">
        <v>333</v>
      </c>
      <c r="BN40" s="634"/>
      <c r="BO40" s="634"/>
      <c r="BP40" s="634"/>
      <c r="BQ40" s="634"/>
      <c r="BR40" s="634"/>
      <c r="BS40" s="634"/>
      <c r="BT40" s="634"/>
      <c r="BU40" s="635"/>
      <c r="BV40" s="636">
        <v>92</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279148</v>
      </c>
      <c r="CS40" s="637"/>
      <c r="CT40" s="637"/>
      <c r="CU40" s="637"/>
      <c r="CV40" s="637"/>
      <c r="CW40" s="637"/>
      <c r="CX40" s="637"/>
      <c r="CY40" s="638"/>
      <c r="CZ40" s="641">
        <v>2</v>
      </c>
      <c r="DA40" s="666"/>
      <c r="DB40" s="666"/>
      <c r="DC40" s="670"/>
      <c r="DD40" s="645">
        <v>100162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14626678</v>
      </c>
      <c r="S41" s="709"/>
      <c r="T41" s="709"/>
      <c r="U41" s="709"/>
      <c r="V41" s="709"/>
      <c r="W41" s="709"/>
      <c r="X41" s="709"/>
      <c r="Y41" s="713"/>
      <c r="Z41" s="714">
        <v>100</v>
      </c>
      <c r="AA41" s="714"/>
      <c r="AB41" s="714"/>
      <c r="AC41" s="714"/>
      <c r="AD41" s="715">
        <v>7782330</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202527</v>
      </c>
      <c r="BA41" s="637"/>
      <c r="BB41" s="637"/>
      <c r="BC41" s="637"/>
      <c r="BD41" s="668"/>
      <c r="BE41" s="668"/>
      <c r="BF41" s="691"/>
      <c r="BG41" s="684"/>
      <c r="BH41" s="685"/>
      <c r="BI41" s="685"/>
      <c r="BJ41" s="685"/>
      <c r="BK41" s="685"/>
      <c r="BL41" s="216"/>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847459</v>
      </c>
      <c r="BA42" s="709"/>
      <c r="BB42" s="709"/>
      <c r="BC42" s="709"/>
      <c r="BD42" s="695"/>
      <c r="BE42" s="695"/>
      <c r="BF42" s="697"/>
      <c r="BG42" s="686"/>
      <c r="BH42" s="687"/>
      <c r="BI42" s="687"/>
      <c r="BJ42" s="687"/>
      <c r="BK42" s="687"/>
      <c r="BL42" s="217"/>
      <c r="BM42" s="658" t="s">
        <v>340</v>
      </c>
      <c r="BN42" s="658"/>
      <c r="BO42" s="658"/>
      <c r="BP42" s="658"/>
      <c r="BQ42" s="658"/>
      <c r="BR42" s="658"/>
      <c r="BS42" s="658"/>
      <c r="BT42" s="658"/>
      <c r="BU42" s="659"/>
      <c r="BV42" s="708">
        <v>423</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1259629</v>
      </c>
      <c r="CS42" s="668"/>
      <c r="CT42" s="668"/>
      <c r="CU42" s="668"/>
      <c r="CV42" s="668"/>
      <c r="CW42" s="668"/>
      <c r="CX42" s="668"/>
      <c r="CY42" s="669"/>
      <c r="CZ42" s="641">
        <v>9.1</v>
      </c>
      <c r="DA42" s="666"/>
      <c r="DB42" s="666"/>
      <c r="DC42" s="670"/>
      <c r="DD42" s="645">
        <v>73905</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7" t="s">
        <v>342</v>
      </c>
      <c r="CD43" s="633" t="s">
        <v>343</v>
      </c>
      <c r="CE43" s="634"/>
      <c r="CF43" s="634"/>
      <c r="CG43" s="634"/>
      <c r="CH43" s="634"/>
      <c r="CI43" s="634"/>
      <c r="CJ43" s="634"/>
      <c r="CK43" s="634"/>
      <c r="CL43" s="634"/>
      <c r="CM43" s="634"/>
      <c r="CN43" s="634"/>
      <c r="CO43" s="634"/>
      <c r="CP43" s="634"/>
      <c r="CQ43" s="635"/>
      <c r="CR43" s="636" t="s">
        <v>122</v>
      </c>
      <c r="CS43" s="668"/>
      <c r="CT43" s="668"/>
      <c r="CU43" s="668"/>
      <c r="CV43" s="668"/>
      <c r="CW43" s="668"/>
      <c r="CX43" s="668"/>
      <c r="CY43" s="669"/>
      <c r="CZ43" s="641" t="s">
        <v>122</v>
      </c>
      <c r="DA43" s="666"/>
      <c r="DB43" s="666"/>
      <c r="DC43" s="670"/>
      <c r="DD43" s="645" t="s">
        <v>122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1259629</v>
      </c>
      <c r="CS44" s="637"/>
      <c r="CT44" s="637"/>
      <c r="CU44" s="637"/>
      <c r="CV44" s="637"/>
      <c r="CW44" s="637"/>
      <c r="CX44" s="637"/>
      <c r="CY44" s="638"/>
      <c r="CZ44" s="641">
        <v>9.1</v>
      </c>
      <c r="DA44" s="642"/>
      <c r="DB44" s="642"/>
      <c r="DC44" s="648"/>
      <c r="DD44" s="645">
        <v>73905</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951789</v>
      </c>
      <c r="CS45" s="668"/>
      <c r="CT45" s="668"/>
      <c r="CU45" s="668"/>
      <c r="CV45" s="668"/>
      <c r="CW45" s="668"/>
      <c r="CX45" s="668"/>
      <c r="CY45" s="669"/>
      <c r="CZ45" s="641">
        <v>6.9</v>
      </c>
      <c r="DA45" s="666"/>
      <c r="DB45" s="666"/>
      <c r="DC45" s="670"/>
      <c r="DD45" s="645">
        <v>27199</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8"/>
      <c r="CD46" s="674"/>
      <c r="CE46" s="675"/>
      <c r="CF46" s="633" t="s">
        <v>348</v>
      </c>
      <c r="CG46" s="634"/>
      <c r="CH46" s="634"/>
      <c r="CI46" s="634"/>
      <c r="CJ46" s="634"/>
      <c r="CK46" s="634"/>
      <c r="CL46" s="634"/>
      <c r="CM46" s="634"/>
      <c r="CN46" s="634"/>
      <c r="CO46" s="634"/>
      <c r="CP46" s="634"/>
      <c r="CQ46" s="635"/>
      <c r="CR46" s="636">
        <v>238695</v>
      </c>
      <c r="CS46" s="637"/>
      <c r="CT46" s="637"/>
      <c r="CU46" s="637"/>
      <c r="CV46" s="637"/>
      <c r="CW46" s="637"/>
      <c r="CX46" s="637"/>
      <c r="CY46" s="638"/>
      <c r="CZ46" s="641">
        <v>1.7</v>
      </c>
      <c r="DA46" s="642"/>
      <c r="DB46" s="642"/>
      <c r="DC46" s="648"/>
      <c r="DD46" s="645">
        <v>40641</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8"/>
      <c r="CD47" s="674"/>
      <c r="CE47" s="675"/>
      <c r="CF47" s="633" t="s">
        <v>349</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8"/>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8"/>
      <c r="CD49" s="657" t="s">
        <v>351</v>
      </c>
      <c r="CE49" s="658"/>
      <c r="CF49" s="658"/>
      <c r="CG49" s="658"/>
      <c r="CH49" s="658"/>
      <c r="CI49" s="658"/>
      <c r="CJ49" s="658"/>
      <c r="CK49" s="658"/>
      <c r="CL49" s="658"/>
      <c r="CM49" s="658"/>
      <c r="CN49" s="658"/>
      <c r="CO49" s="658"/>
      <c r="CP49" s="658"/>
      <c r="CQ49" s="659"/>
      <c r="CR49" s="708">
        <v>13860651</v>
      </c>
      <c r="CS49" s="695"/>
      <c r="CT49" s="695"/>
      <c r="CU49" s="695"/>
      <c r="CV49" s="695"/>
      <c r="CW49" s="695"/>
      <c r="CX49" s="695"/>
      <c r="CY49" s="724"/>
      <c r="CZ49" s="716">
        <v>100</v>
      </c>
      <c r="DA49" s="725"/>
      <c r="DB49" s="725"/>
      <c r="DC49" s="726"/>
      <c r="DD49" s="727">
        <v>9113638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sgS7yxHAd00pXh/GDspP4DJAjP3eOX2mMfIVNIAABfF0djoNhNh6aaPE+G9n19wNtIptsJHN5oXxu0hrYiDOeA==" saltValue="w9lSEAM44PxxuorLfqRQL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53" customWidth="1"/>
    <col min="121" max="121" width="0" style="252" hidden="1" customWidth="1"/>
    <col min="122" max="16384" width="9" style="252" hidden="1"/>
  </cols>
  <sheetData>
    <row r="1" spans="1:120" ht="13.2" x14ac:dyDescent="0.2">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2"/>
    </row>
    <row r="17" spans="119:120" ht="13.2" x14ac:dyDescent="0.2">
      <c r="DP17" s="252"/>
    </row>
    <row r="18" spans="119:120" ht="13.2" x14ac:dyDescent="0.2"/>
    <row r="19" spans="119:120" ht="13.2" x14ac:dyDescent="0.2"/>
    <row r="20" spans="119:120" ht="13.2" x14ac:dyDescent="0.2">
      <c r="DO20" s="252"/>
      <c r="DP20" s="252"/>
    </row>
    <row r="21" spans="119:120" ht="13.2" x14ac:dyDescent="0.2">
      <c r="DP21" s="252"/>
    </row>
    <row r="22" spans="119:120" ht="13.2" x14ac:dyDescent="0.2"/>
    <row r="23" spans="119:120" ht="13.2" x14ac:dyDescent="0.2">
      <c r="DO23" s="252"/>
      <c r="DP23" s="252"/>
    </row>
    <row r="24" spans="119:120" ht="13.2" x14ac:dyDescent="0.2">
      <c r="DP24" s="252"/>
    </row>
    <row r="25" spans="119:120" ht="13.2" x14ac:dyDescent="0.2">
      <c r="DP25" s="252"/>
    </row>
    <row r="26" spans="119:120" ht="13.2" x14ac:dyDescent="0.2">
      <c r="DO26" s="252"/>
      <c r="DP26" s="252"/>
    </row>
    <row r="27" spans="119:120" ht="13.2" x14ac:dyDescent="0.2"/>
    <row r="28" spans="119:120" ht="13.2" x14ac:dyDescent="0.2">
      <c r="DO28" s="252"/>
      <c r="DP28" s="252"/>
    </row>
    <row r="29" spans="119:120" ht="13.2" x14ac:dyDescent="0.2">
      <c r="DP29" s="252"/>
    </row>
    <row r="30" spans="119:120" ht="13.2" x14ac:dyDescent="0.2"/>
    <row r="31" spans="119:120" ht="13.2" x14ac:dyDescent="0.2">
      <c r="DO31" s="252"/>
      <c r="DP31" s="252"/>
    </row>
    <row r="32" spans="119:120" ht="13.2" x14ac:dyDescent="0.2"/>
    <row r="33" spans="98:120" ht="13.2" x14ac:dyDescent="0.2">
      <c r="DO33" s="252"/>
      <c r="DP33" s="252"/>
    </row>
    <row r="34" spans="98:120" ht="13.2" x14ac:dyDescent="0.2">
      <c r="DM34" s="252"/>
    </row>
    <row r="35" spans="98:120" ht="13.2" x14ac:dyDescent="0.2">
      <c r="CT35" s="252"/>
      <c r="CU35" s="252"/>
      <c r="CV35" s="252"/>
      <c r="CY35" s="252"/>
      <c r="CZ35" s="252"/>
      <c r="DA35" s="252"/>
      <c r="DD35" s="252"/>
      <c r="DE35" s="252"/>
      <c r="DF35" s="252"/>
      <c r="DI35" s="252"/>
      <c r="DJ35" s="252"/>
      <c r="DK35" s="252"/>
      <c r="DM35" s="252"/>
      <c r="DN35" s="252"/>
      <c r="DO35" s="252"/>
      <c r="DP35" s="252"/>
    </row>
    <row r="36" spans="98:120" ht="13.2" x14ac:dyDescent="0.2"/>
    <row r="37" spans="98:120" ht="13.2" x14ac:dyDescent="0.2">
      <c r="CW37" s="252"/>
      <c r="DB37" s="252"/>
      <c r="DG37" s="252"/>
      <c r="DL37" s="252"/>
      <c r="DP37" s="252"/>
    </row>
    <row r="38" spans="98:120" ht="13.2" x14ac:dyDescent="0.2">
      <c r="CT38" s="252"/>
      <c r="CU38" s="252"/>
      <c r="CV38" s="252"/>
      <c r="CW38" s="252"/>
      <c r="CY38" s="252"/>
      <c r="CZ38" s="252"/>
      <c r="DA38" s="252"/>
      <c r="DB38" s="252"/>
      <c r="DD38" s="252"/>
      <c r="DE38" s="252"/>
      <c r="DF38" s="252"/>
      <c r="DG38" s="252"/>
      <c r="DI38" s="252"/>
      <c r="DJ38" s="252"/>
      <c r="DK38" s="252"/>
      <c r="DL38" s="252"/>
      <c r="DN38" s="252"/>
      <c r="DO38" s="252"/>
      <c r="DP38" s="25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2"/>
      <c r="DO49" s="252"/>
      <c r="DP49" s="25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2"/>
      <c r="CS63" s="252"/>
      <c r="CX63" s="252"/>
      <c r="DC63" s="252"/>
      <c r="DH63" s="252"/>
    </row>
    <row r="64" spans="22:120" ht="13.2" x14ac:dyDescent="0.2">
      <c r="V64" s="252"/>
    </row>
    <row r="65" spans="15:120" ht="13.2" x14ac:dyDescent="0.2">
      <c r="X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52"/>
      <c r="BF65" s="252"/>
      <c r="BG65" s="252"/>
      <c r="BH65" s="252"/>
      <c r="BI65" s="252"/>
      <c r="BJ65" s="252"/>
      <c r="BK65" s="252"/>
      <c r="BL65" s="252"/>
      <c r="BM65" s="252"/>
      <c r="BN65" s="252"/>
      <c r="BO65" s="252"/>
      <c r="BP65" s="252"/>
      <c r="BQ65" s="252"/>
      <c r="BR65" s="252"/>
      <c r="BS65" s="252"/>
      <c r="BT65" s="252"/>
      <c r="BU65" s="252"/>
      <c r="BV65" s="252"/>
      <c r="BW65" s="252"/>
      <c r="BX65" s="252"/>
      <c r="BY65" s="252"/>
      <c r="BZ65" s="252"/>
      <c r="CA65" s="252"/>
      <c r="CB65" s="252"/>
      <c r="CC65" s="252"/>
      <c r="CD65" s="252"/>
      <c r="CE65" s="252"/>
      <c r="CF65" s="252"/>
      <c r="CG65" s="252"/>
      <c r="CH65" s="252"/>
      <c r="CI65" s="252"/>
      <c r="CJ65" s="252"/>
      <c r="CK65" s="252"/>
      <c r="CL65" s="252"/>
      <c r="CM65" s="252"/>
      <c r="CN65" s="252"/>
      <c r="CO65" s="252"/>
      <c r="CP65" s="252"/>
      <c r="CQ65" s="252"/>
      <c r="CR65" s="252"/>
      <c r="CU65" s="252"/>
      <c r="CZ65" s="252"/>
      <c r="DE65" s="252"/>
      <c r="DJ65" s="252"/>
    </row>
    <row r="66" spans="15:120" ht="13.2" x14ac:dyDescent="0.2">
      <c r="Q66" s="252"/>
      <c r="S66" s="252"/>
      <c r="U66" s="252"/>
      <c r="DM66" s="252"/>
    </row>
    <row r="67" spans="15:120" ht="13.2" x14ac:dyDescent="0.2">
      <c r="O67" s="252"/>
      <c r="P67" s="252"/>
      <c r="R67" s="252"/>
      <c r="T67" s="252"/>
      <c r="Y67" s="252"/>
      <c r="CT67" s="252"/>
      <c r="CV67" s="252"/>
      <c r="CW67" s="252"/>
      <c r="CY67" s="252"/>
      <c r="DA67" s="252"/>
      <c r="DB67" s="252"/>
      <c r="DD67" s="252"/>
      <c r="DF67" s="252"/>
      <c r="DG67" s="252"/>
      <c r="DI67" s="252"/>
      <c r="DK67" s="252"/>
      <c r="DL67" s="252"/>
      <c r="DN67" s="252"/>
      <c r="DO67" s="252"/>
      <c r="DP67" s="252"/>
    </row>
    <row r="68" spans="15:120" ht="13.2" x14ac:dyDescent="0.2"/>
    <row r="69" spans="15:120" ht="13.2" x14ac:dyDescent="0.2"/>
    <row r="70" spans="15:120" ht="13.2" x14ac:dyDescent="0.2"/>
    <row r="71" spans="15:120" ht="13.2" x14ac:dyDescent="0.2"/>
    <row r="72" spans="15:120" ht="13.2" x14ac:dyDescent="0.2">
      <c r="DP72" s="252"/>
    </row>
    <row r="73" spans="15:120" ht="13.2" x14ac:dyDescent="0.2">
      <c r="DP73" s="25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2"/>
      <c r="CX96" s="252"/>
      <c r="DC96" s="252"/>
      <c r="DH96" s="252"/>
    </row>
    <row r="97" spans="24:120" ht="13.2" x14ac:dyDescent="0.2">
      <c r="CS97" s="252"/>
      <c r="CX97" s="252"/>
      <c r="DC97" s="252"/>
      <c r="DH97" s="252"/>
      <c r="DP97" s="253" t="s">
        <v>476</v>
      </c>
    </row>
    <row r="98" spans="24:120" ht="13.2" hidden="1" x14ac:dyDescent="0.2">
      <c r="CS98" s="252"/>
      <c r="CX98" s="252"/>
      <c r="DC98" s="252"/>
      <c r="DH98" s="252"/>
    </row>
    <row r="99" spans="24:120" ht="13.2" hidden="1" x14ac:dyDescent="0.2">
      <c r="CS99" s="252"/>
      <c r="CX99" s="252"/>
      <c r="DC99" s="252"/>
      <c r="DH99" s="252"/>
    </row>
    <row r="101" spans="24:120" ht="12" hidden="1" customHeight="1" x14ac:dyDescent="0.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2"/>
      <c r="BA101" s="252"/>
      <c r="BB101" s="252"/>
      <c r="BC101" s="252"/>
      <c r="BD101" s="252"/>
      <c r="BE101" s="252"/>
      <c r="BF101" s="252"/>
      <c r="BG101" s="252"/>
      <c r="BH101" s="252"/>
      <c r="BI101" s="252"/>
      <c r="BJ101" s="252"/>
      <c r="BK101" s="252"/>
      <c r="BL101" s="252"/>
      <c r="BM101" s="252"/>
      <c r="BN101" s="252"/>
      <c r="BO101" s="252"/>
      <c r="BP101" s="252"/>
      <c r="BQ101" s="252"/>
      <c r="BR101" s="252"/>
      <c r="BS101" s="252"/>
      <c r="BT101" s="252"/>
      <c r="BU101" s="252"/>
      <c r="BV101" s="252"/>
      <c r="BW101" s="252"/>
      <c r="BX101" s="252"/>
      <c r="BY101" s="252"/>
      <c r="BZ101" s="252"/>
      <c r="CA101" s="252"/>
      <c r="CB101" s="252"/>
      <c r="CC101" s="252"/>
      <c r="CD101" s="252"/>
      <c r="CE101" s="252"/>
      <c r="CF101" s="252"/>
      <c r="CG101" s="252"/>
      <c r="CH101" s="252"/>
      <c r="CI101" s="252"/>
      <c r="CJ101" s="252"/>
      <c r="CK101" s="252"/>
      <c r="CL101" s="252"/>
      <c r="CM101" s="252"/>
      <c r="CN101" s="252"/>
      <c r="CO101" s="252"/>
      <c r="CP101" s="252"/>
      <c r="CQ101" s="252"/>
      <c r="CR101" s="252"/>
      <c r="CU101" s="252"/>
      <c r="CZ101" s="252"/>
      <c r="DE101" s="252"/>
      <c r="DJ101" s="252"/>
    </row>
    <row r="102" spans="24:120" ht="1.5" hidden="1" customHeight="1" x14ac:dyDescent="0.2">
      <c r="CU102" s="252"/>
      <c r="CZ102" s="252"/>
      <c r="DE102" s="252"/>
      <c r="DJ102" s="252"/>
      <c r="DM102" s="252"/>
    </row>
    <row r="103" spans="24:120" ht="13.2" hidden="1" x14ac:dyDescent="0.2">
      <c r="CT103" s="252"/>
      <c r="CV103" s="252"/>
      <c r="CW103" s="252"/>
      <c r="CY103" s="252"/>
      <c r="DA103" s="252"/>
      <c r="DB103" s="252"/>
      <c r="DD103" s="252"/>
      <c r="DF103" s="252"/>
      <c r="DG103" s="252"/>
      <c r="DI103" s="252"/>
      <c r="DK103" s="252"/>
      <c r="DL103" s="252"/>
      <c r="DM103" s="252"/>
      <c r="DN103" s="252"/>
      <c r="DO103" s="252"/>
      <c r="DP103" s="252"/>
    </row>
    <row r="104" spans="24:120" ht="13.2" hidden="1" x14ac:dyDescent="0.2">
      <c r="CV104" s="252"/>
      <c r="CW104" s="252"/>
      <c r="DA104" s="252"/>
      <c r="DB104" s="252"/>
      <c r="DF104" s="252"/>
      <c r="DG104" s="252"/>
      <c r="DK104" s="252"/>
      <c r="DL104" s="252"/>
      <c r="DN104" s="252"/>
      <c r="DO104" s="252"/>
      <c r="DP104" s="252"/>
    </row>
    <row r="105" spans="24:120" ht="12.75" hidden="1" customHeight="1" x14ac:dyDescent="0.2"/>
  </sheetData>
  <sheetProtection algorithmName="SHA-512" hashValue="RAVC2FfIbe8L5CX8aC8yQ2p0cv66doxFD4CDtAQVEVD8AnIy7OJZEw9ibV0Usw+JkzFjC3mmQa5Jns06lpJPmw==" saltValue="V90V0DhMLD9XhDGCtpR0ug=="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4" customWidth="1"/>
    <col min="131" max="131" width="1.6640625" style="224" customWidth="1"/>
    <col min="132" max="16384" width="9" style="224" hidden="1"/>
  </cols>
  <sheetData>
    <row r="1" spans="1:131" ht="11.25" customHeight="1" thickBot="1" x14ac:dyDescent="0.25">
      <c r="A1" s="220"/>
      <c r="B1" s="220"/>
      <c r="C1" s="220"/>
      <c r="D1" s="220"/>
      <c r="E1" s="220"/>
      <c r="F1" s="220"/>
      <c r="G1" s="220"/>
      <c r="H1" s="220"/>
      <c r="I1" s="220"/>
      <c r="J1" s="220"/>
      <c r="K1" s="220"/>
      <c r="L1" s="220"/>
      <c r="M1" s="220"/>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1"/>
      <c r="CE1" s="221"/>
      <c r="CF1" s="221"/>
      <c r="CG1" s="221"/>
      <c r="CH1" s="221"/>
      <c r="CI1" s="221"/>
      <c r="CJ1" s="221"/>
      <c r="CK1" s="221"/>
      <c r="CL1" s="221"/>
      <c r="CM1" s="221"/>
      <c r="CN1" s="221"/>
      <c r="CO1" s="221"/>
      <c r="CP1" s="221"/>
      <c r="CQ1" s="221"/>
      <c r="CR1" s="221"/>
      <c r="CS1" s="221"/>
      <c r="CT1" s="221"/>
      <c r="CU1" s="221"/>
      <c r="CV1" s="221"/>
      <c r="CW1" s="221"/>
      <c r="CX1" s="221"/>
      <c r="CY1" s="221"/>
      <c r="CZ1" s="221"/>
      <c r="DA1" s="221"/>
      <c r="DB1" s="221"/>
      <c r="DC1" s="221"/>
      <c r="DD1" s="221"/>
      <c r="DE1" s="221"/>
      <c r="DF1" s="221"/>
      <c r="DG1" s="221"/>
      <c r="DH1" s="221"/>
      <c r="DI1" s="221"/>
      <c r="DJ1" s="221"/>
      <c r="DK1" s="221"/>
      <c r="DL1" s="221"/>
      <c r="DM1" s="221"/>
      <c r="DN1" s="221"/>
      <c r="DO1" s="221"/>
      <c r="DP1" s="221"/>
      <c r="DQ1" s="222"/>
      <c r="DR1" s="222"/>
      <c r="DS1" s="222"/>
      <c r="DT1" s="222"/>
      <c r="DU1" s="222"/>
      <c r="DV1" s="222"/>
      <c r="DW1" s="222"/>
      <c r="DX1" s="222"/>
      <c r="DY1" s="222"/>
      <c r="DZ1" s="222"/>
      <c r="EA1" s="223"/>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1"/>
      <c r="BK2" s="221"/>
      <c r="BL2" s="221"/>
      <c r="BM2" s="221"/>
      <c r="BN2" s="221"/>
      <c r="BO2" s="221"/>
      <c r="BP2" s="221"/>
      <c r="BQ2" s="221"/>
      <c r="BR2" s="221"/>
      <c r="BS2" s="221"/>
      <c r="BT2" s="221"/>
      <c r="BU2" s="221"/>
      <c r="BV2" s="221"/>
      <c r="BW2" s="221"/>
      <c r="BX2" s="221"/>
      <c r="BY2" s="221"/>
      <c r="BZ2" s="221"/>
      <c r="CA2" s="221"/>
      <c r="CB2" s="221"/>
      <c r="CC2" s="221"/>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735" t="s">
        <v>353</v>
      </c>
      <c r="DK2" s="736"/>
      <c r="DL2" s="736"/>
      <c r="DM2" s="736"/>
      <c r="DN2" s="736"/>
      <c r="DO2" s="737"/>
      <c r="DP2" s="221"/>
      <c r="DQ2" s="735" t="s">
        <v>354</v>
      </c>
      <c r="DR2" s="736"/>
      <c r="DS2" s="736"/>
      <c r="DT2" s="736"/>
      <c r="DU2" s="736"/>
      <c r="DV2" s="736"/>
      <c r="DW2" s="736"/>
      <c r="DX2" s="736"/>
      <c r="DY2" s="736"/>
      <c r="DZ2" s="737"/>
      <c r="EA2" s="223"/>
    </row>
    <row r="3" spans="1:131" ht="11.25" customHeight="1" x14ac:dyDescent="0.2">
      <c r="A3" s="221"/>
      <c r="B3" s="221"/>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1"/>
      <c r="AJ3" s="221"/>
      <c r="AK3" s="221"/>
      <c r="AL3" s="221"/>
      <c r="AM3" s="221"/>
      <c r="AN3" s="221"/>
      <c r="AO3" s="221"/>
      <c r="AP3" s="221"/>
      <c r="AQ3" s="221"/>
      <c r="AR3" s="221"/>
      <c r="AS3" s="221"/>
      <c r="AT3" s="221"/>
      <c r="AU3" s="221"/>
      <c r="AV3" s="221"/>
      <c r="AW3" s="221"/>
      <c r="AX3" s="221"/>
      <c r="AY3" s="221"/>
      <c r="AZ3" s="221"/>
      <c r="BA3" s="221"/>
      <c r="BB3" s="221"/>
      <c r="BC3" s="221"/>
      <c r="BD3" s="221"/>
      <c r="BE3" s="221"/>
      <c r="BF3" s="221"/>
      <c r="BG3" s="221"/>
      <c r="BH3" s="221"/>
      <c r="BI3" s="221"/>
      <c r="BJ3" s="221"/>
      <c r="BK3" s="221"/>
      <c r="BL3" s="221"/>
      <c r="BM3" s="221"/>
      <c r="BN3" s="221"/>
      <c r="BO3" s="221"/>
      <c r="BP3" s="221"/>
      <c r="BQ3" s="221"/>
      <c r="BR3" s="221"/>
      <c r="BS3" s="221"/>
      <c r="BT3" s="221"/>
      <c r="BU3" s="221"/>
      <c r="BV3" s="221"/>
      <c r="BW3" s="221"/>
      <c r="BX3" s="221"/>
      <c r="BY3" s="221"/>
      <c r="BZ3" s="221"/>
      <c r="CA3" s="221"/>
      <c r="CB3" s="221"/>
      <c r="CC3" s="221"/>
      <c r="CD3" s="221"/>
      <c r="CE3" s="221"/>
      <c r="CF3" s="221"/>
      <c r="CG3" s="221"/>
      <c r="CH3" s="221"/>
      <c r="CI3" s="221"/>
      <c r="CJ3" s="221"/>
      <c r="CK3" s="221"/>
      <c r="CL3" s="221"/>
      <c r="CM3" s="221"/>
      <c r="CN3" s="221"/>
      <c r="CO3" s="221"/>
      <c r="CP3" s="221"/>
      <c r="CQ3" s="221"/>
      <c r="CR3" s="221"/>
      <c r="CS3" s="221"/>
      <c r="CT3" s="221"/>
      <c r="CU3" s="221"/>
      <c r="CV3" s="221"/>
      <c r="CW3" s="221"/>
      <c r="CX3" s="221"/>
      <c r="CY3" s="221"/>
      <c r="CZ3" s="221"/>
      <c r="DA3" s="221"/>
      <c r="DB3" s="221"/>
      <c r="DC3" s="221"/>
      <c r="DD3" s="221"/>
      <c r="DE3" s="221"/>
      <c r="DF3" s="221"/>
      <c r="DG3" s="221"/>
      <c r="DH3" s="221"/>
      <c r="DI3" s="221"/>
      <c r="DJ3" s="221"/>
      <c r="DK3" s="221"/>
      <c r="DL3" s="221"/>
      <c r="DM3" s="221"/>
      <c r="DN3" s="221"/>
      <c r="DO3" s="221"/>
      <c r="DP3" s="221"/>
      <c r="DQ3" s="221"/>
      <c r="DR3" s="221"/>
      <c r="DS3" s="221"/>
      <c r="DT3" s="221"/>
      <c r="DU3" s="221"/>
      <c r="DV3" s="221"/>
      <c r="DW3" s="221"/>
      <c r="DX3" s="221"/>
      <c r="DY3" s="221"/>
      <c r="DZ3" s="221"/>
      <c r="EA3" s="223"/>
    </row>
    <row r="4" spans="1:131" s="228"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5"/>
      <c r="BA4" s="225"/>
      <c r="BB4" s="225"/>
      <c r="BC4" s="225"/>
      <c r="BD4" s="225"/>
      <c r="BE4" s="226"/>
      <c r="BF4" s="226"/>
      <c r="BG4" s="226"/>
      <c r="BH4" s="226"/>
      <c r="BI4" s="226"/>
      <c r="BJ4" s="226"/>
      <c r="BK4" s="226"/>
      <c r="BL4" s="226"/>
      <c r="BM4" s="226"/>
      <c r="BN4" s="226"/>
      <c r="BO4" s="226"/>
      <c r="BP4" s="226"/>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7"/>
    </row>
    <row r="5" spans="1:131" s="228"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5"/>
      <c r="BA5" s="225"/>
      <c r="BB5" s="225"/>
      <c r="BC5" s="225"/>
      <c r="BD5" s="225"/>
      <c r="BE5" s="226"/>
      <c r="BF5" s="226"/>
      <c r="BG5" s="226"/>
      <c r="BH5" s="226"/>
      <c r="BI5" s="226"/>
      <c r="BJ5" s="226"/>
      <c r="BK5" s="226"/>
      <c r="BL5" s="226"/>
      <c r="BM5" s="226"/>
      <c r="BN5" s="226"/>
      <c r="BO5" s="226"/>
      <c r="BP5" s="226"/>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7"/>
    </row>
    <row r="6" spans="1:131" s="228"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5"/>
      <c r="BA6" s="225"/>
      <c r="BB6" s="225"/>
      <c r="BC6" s="225"/>
      <c r="BD6" s="225"/>
      <c r="BE6" s="226"/>
      <c r="BF6" s="226"/>
      <c r="BG6" s="226"/>
      <c r="BH6" s="226"/>
      <c r="BI6" s="226"/>
      <c r="BJ6" s="226"/>
      <c r="BK6" s="226"/>
      <c r="BL6" s="226"/>
      <c r="BM6" s="226"/>
      <c r="BN6" s="226"/>
      <c r="BO6" s="226"/>
      <c r="BP6" s="226"/>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7"/>
    </row>
    <row r="7" spans="1:131" s="228" customFormat="1" ht="26.25" customHeight="1" thickTop="1" x14ac:dyDescent="0.2">
      <c r="A7" s="229">
        <v>1</v>
      </c>
      <c r="B7" s="762" t="s">
        <v>374</v>
      </c>
      <c r="C7" s="763"/>
      <c r="D7" s="763"/>
      <c r="E7" s="763"/>
      <c r="F7" s="763"/>
      <c r="G7" s="763"/>
      <c r="H7" s="763"/>
      <c r="I7" s="763"/>
      <c r="J7" s="763"/>
      <c r="K7" s="763"/>
      <c r="L7" s="763"/>
      <c r="M7" s="763"/>
      <c r="N7" s="763"/>
      <c r="O7" s="763"/>
      <c r="P7" s="764"/>
      <c r="Q7" s="765">
        <v>15167</v>
      </c>
      <c r="R7" s="766"/>
      <c r="S7" s="766"/>
      <c r="T7" s="766"/>
      <c r="U7" s="766"/>
      <c r="V7" s="766">
        <v>14416</v>
      </c>
      <c r="W7" s="766"/>
      <c r="X7" s="766"/>
      <c r="Y7" s="766"/>
      <c r="Z7" s="766"/>
      <c r="AA7" s="766">
        <v>751</v>
      </c>
      <c r="AB7" s="766"/>
      <c r="AC7" s="766"/>
      <c r="AD7" s="766"/>
      <c r="AE7" s="767"/>
      <c r="AF7" s="768">
        <v>703</v>
      </c>
      <c r="AG7" s="769"/>
      <c r="AH7" s="769"/>
      <c r="AI7" s="769"/>
      <c r="AJ7" s="770"/>
      <c r="AK7" s="771">
        <v>879</v>
      </c>
      <c r="AL7" s="772"/>
      <c r="AM7" s="772"/>
      <c r="AN7" s="772"/>
      <c r="AO7" s="772"/>
      <c r="AP7" s="772">
        <v>14952</v>
      </c>
      <c r="AQ7" s="772"/>
      <c r="AR7" s="772"/>
      <c r="AS7" s="772"/>
      <c r="AT7" s="772"/>
      <c r="AU7" s="773"/>
      <c r="AV7" s="773"/>
      <c r="AW7" s="773"/>
      <c r="AX7" s="773"/>
      <c r="AY7" s="774"/>
      <c r="AZ7" s="225"/>
      <c r="BA7" s="225"/>
      <c r="BB7" s="225"/>
      <c r="BC7" s="225"/>
      <c r="BD7" s="225"/>
      <c r="BE7" s="226"/>
      <c r="BF7" s="226"/>
      <c r="BG7" s="226"/>
      <c r="BH7" s="226"/>
      <c r="BI7" s="226"/>
      <c r="BJ7" s="226"/>
      <c r="BK7" s="226"/>
      <c r="BL7" s="226"/>
      <c r="BM7" s="226"/>
      <c r="BN7" s="226"/>
      <c r="BO7" s="226"/>
      <c r="BP7" s="226"/>
      <c r="BQ7" s="229">
        <v>1</v>
      </c>
      <c r="BR7" s="230"/>
      <c r="BS7" s="759" t="s">
        <v>564</v>
      </c>
      <c r="BT7" s="760"/>
      <c r="BU7" s="760"/>
      <c r="BV7" s="760"/>
      <c r="BW7" s="760"/>
      <c r="BX7" s="760"/>
      <c r="BY7" s="760"/>
      <c r="BZ7" s="760"/>
      <c r="CA7" s="760"/>
      <c r="CB7" s="760"/>
      <c r="CC7" s="760"/>
      <c r="CD7" s="760"/>
      <c r="CE7" s="760"/>
      <c r="CF7" s="760"/>
      <c r="CG7" s="775"/>
      <c r="CH7" s="756">
        <v>7</v>
      </c>
      <c r="CI7" s="757"/>
      <c r="CJ7" s="757"/>
      <c r="CK7" s="757"/>
      <c r="CL7" s="758"/>
      <c r="CM7" s="756">
        <v>1430</v>
      </c>
      <c r="CN7" s="757"/>
      <c r="CO7" s="757"/>
      <c r="CP7" s="757"/>
      <c r="CQ7" s="758"/>
      <c r="CR7" s="756">
        <v>100</v>
      </c>
      <c r="CS7" s="757"/>
      <c r="CT7" s="757"/>
      <c r="CU7" s="757"/>
      <c r="CV7" s="758"/>
      <c r="CW7" s="756">
        <v>219</v>
      </c>
      <c r="CX7" s="757"/>
      <c r="CY7" s="757"/>
      <c r="CZ7" s="757"/>
      <c r="DA7" s="758"/>
      <c r="DB7" s="756" t="s">
        <v>563</v>
      </c>
      <c r="DC7" s="757"/>
      <c r="DD7" s="757"/>
      <c r="DE7" s="757"/>
      <c r="DF7" s="758"/>
      <c r="DG7" s="756">
        <v>1217</v>
      </c>
      <c r="DH7" s="757"/>
      <c r="DI7" s="757"/>
      <c r="DJ7" s="757"/>
      <c r="DK7" s="758"/>
      <c r="DL7" s="756" t="s">
        <v>563</v>
      </c>
      <c r="DM7" s="757"/>
      <c r="DN7" s="757"/>
      <c r="DO7" s="757"/>
      <c r="DP7" s="758"/>
      <c r="DQ7" s="756">
        <v>763</v>
      </c>
      <c r="DR7" s="757"/>
      <c r="DS7" s="757"/>
      <c r="DT7" s="757"/>
      <c r="DU7" s="758"/>
      <c r="DV7" s="759"/>
      <c r="DW7" s="760"/>
      <c r="DX7" s="760"/>
      <c r="DY7" s="760"/>
      <c r="DZ7" s="761"/>
      <c r="EA7" s="227"/>
    </row>
    <row r="8" spans="1:131" s="228" customFormat="1" ht="26.25" customHeight="1" x14ac:dyDescent="0.2">
      <c r="A8" s="231">
        <v>2</v>
      </c>
      <c r="B8" s="793" t="s">
        <v>375</v>
      </c>
      <c r="C8" s="794"/>
      <c r="D8" s="794"/>
      <c r="E8" s="794"/>
      <c r="F8" s="794"/>
      <c r="G8" s="794"/>
      <c r="H8" s="794"/>
      <c r="I8" s="794"/>
      <c r="J8" s="794"/>
      <c r="K8" s="794"/>
      <c r="L8" s="794"/>
      <c r="M8" s="794"/>
      <c r="N8" s="794"/>
      <c r="O8" s="794"/>
      <c r="P8" s="795"/>
      <c r="Q8" s="796">
        <v>374</v>
      </c>
      <c r="R8" s="797"/>
      <c r="S8" s="797"/>
      <c r="T8" s="797"/>
      <c r="U8" s="797"/>
      <c r="V8" s="797">
        <v>359</v>
      </c>
      <c r="W8" s="797"/>
      <c r="X8" s="797"/>
      <c r="Y8" s="797"/>
      <c r="Z8" s="797"/>
      <c r="AA8" s="797">
        <v>15</v>
      </c>
      <c r="AB8" s="797"/>
      <c r="AC8" s="797"/>
      <c r="AD8" s="797"/>
      <c r="AE8" s="798"/>
      <c r="AF8" s="799">
        <v>15</v>
      </c>
      <c r="AG8" s="800"/>
      <c r="AH8" s="800"/>
      <c r="AI8" s="800"/>
      <c r="AJ8" s="801"/>
      <c r="AK8" s="782">
        <v>197</v>
      </c>
      <c r="AL8" s="783"/>
      <c r="AM8" s="783"/>
      <c r="AN8" s="783"/>
      <c r="AO8" s="783"/>
      <c r="AP8" s="783">
        <v>183</v>
      </c>
      <c r="AQ8" s="783"/>
      <c r="AR8" s="783"/>
      <c r="AS8" s="783"/>
      <c r="AT8" s="783"/>
      <c r="AU8" s="784"/>
      <c r="AV8" s="784"/>
      <c r="AW8" s="784"/>
      <c r="AX8" s="784"/>
      <c r="AY8" s="785"/>
      <c r="AZ8" s="225"/>
      <c r="BA8" s="225"/>
      <c r="BB8" s="225"/>
      <c r="BC8" s="225"/>
      <c r="BD8" s="225"/>
      <c r="BE8" s="226"/>
      <c r="BF8" s="226"/>
      <c r="BG8" s="226"/>
      <c r="BH8" s="226"/>
      <c r="BI8" s="226"/>
      <c r="BJ8" s="226"/>
      <c r="BK8" s="226"/>
      <c r="BL8" s="226"/>
      <c r="BM8" s="226"/>
      <c r="BN8" s="226"/>
      <c r="BO8" s="226"/>
      <c r="BP8" s="226"/>
      <c r="BQ8" s="231">
        <v>2</v>
      </c>
      <c r="BR8" s="232"/>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7"/>
    </row>
    <row r="9" spans="1:131" s="228" customFormat="1" ht="26.25" customHeight="1" x14ac:dyDescent="0.2">
      <c r="A9" s="231">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5"/>
      <c r="BA9" s="225"/>
      <c r="BB9" s="225"/>
      <c r="BC9" s="225"/>
      <c r="BD9" s="225"/>
      <c r="BE9" s="226"/>
      <c r="BF9" s="226"/>
      <c r="BG9" s="226"/>
      <c r="BH9" s="226"/>
      <c r="BI9" s="226"/>
      <c r="BJ9" s="226"/>
      <c r="BK9" s="226"/>
      <c r="BL9" s="226"/>
      <c r="BM9" s="226"/>
      <c r="BN9" s="226"/>
      <c r="BO9" s="226"/>
      <c r="BP9" s="226"/>
      <c r="BQ9" s="231">
        <v>3</v>
      </c>
      <c r="BR9" s="232"/>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7"/>
    </row>
    <row r="10" spans="1:131" s="228" customFormat="1" ht="26.25" customHeight="1" x14ac:dyDescent="0.2">
      <c r="A10" s="231">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5"/>
      <c r="BA10" s="225"/>
      <c r="BB10" s="225"/>
      <c r="BC10" s="225"/>
      <c r="BD10" s="225"/>
      <c r="BE10" s="226"/>
      <c r="BF10" s="226"/>
      <c r="BG10" s="226"/>
      <c r="BH10" s="226"/>
      <c r="BI10" s="226"/>
      <c r="BJ10" s="226"/>
      <c r="BK10" s="226"/>
      <c r="BL10" s="226"/>
      <c r="BM10" s="226"/>
      <c r="BN10" s="226"/>
      <c r="BO10" s="226"/>
      <c r="BP10" s="226"/>
      <c r="BQ10" s="231">
        <v>4</v>
      </c>
      <c r="BR10" s="232"/>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7"/>
    </row>
    <row r="11" spans="1:131" s="228" customFormat="1" ht="26.25" customHeight="1" x14ac:dyDescent="0.2">
      <c r="A11" s="231">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5"/>
      <c r="BA11" s="225"/>
      <c r="BB11" s="225"/>
      <c r="BC11" s="225"/>
      <c r="BD11" s="225"/>
      <c r="BE11" s="226"/>
      <c r="BF11" s="226"/>
      <c r="BG11" s="226"/>
      <c r="BH11" s="226"/>
      <c r="BI11" s="226"/>
      <c r="BJ11" s="226"/>
      <c r="BK11" s="226"/>
      <c r="BL11" s="226"/>
      <c r="BM11" s="226"/>
      <c r="BN11" s="226"/>
      <c r="BO11" s="226"/>
      <c r="BP11" s="226"/>
      <c r="BQ11" s="231">
        <v>5</v>
      </c>
      <c r="BR11" s="232"/>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7"/>
    </row>
    <row r="12" spans="1:131" s="228" customFormat="1" ht="26.25" customHeight="1" x14ac:dyDescent="0.2">
      <c r="A12" s="231">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5"/>
      <c r="BA12" s="225"/>
      <c r="BB12" s="225"/>
      <c r="BC12" s="225"/>
      <c r="BD12" s="225"/>
      <c r="BE12" s="226"/>
      <c r="BF12" s="226"/>
      <c r="BG12" s="226"/>
      <c r="BH12" s="226"/>
      <c r="BI12" s="226"/>
      <c r="BJ12" s="226"/>
      <c r="BK12" s="226"/>
      <c r="BL12" s="226"/>
      <c r="BM12" s="226"/>
      <c r="BN12" s="226"/>
      <c r="BO12" s="226"/>
      <c r="BP12" s="226"/>
      <c r="BQ12" s="231">
        <v>6</v>
      </c>
      <c r="BR12" s="232"/>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7"/>
    </row>
    <row r="13" spans="1:131" s="228" customFormat="1" ht="26.25" customHeight="1" x14ac:dyDescent="0.2">
      <c r="A13" s="231">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5"/>
      <c r="BA13" s="225"/>
      <c r="BB13" s="225"/>
      <c r="BC13" s="225"/>
      <c r="BD13" s="225"/>
      <c r="BE13" s="226"/>
      <c r="BF13" s="226"/>
      <c r="BG13" s="226"/>
      <c r="BH13" s="226"/>
      <c r="BI13" s="226"/>
      <c r="BJ13" s="226"/>
      <c r="BK13" s="226"/>
      <c r="BL13" s="226"/>
      <c r="BM13" s="226"/>
      <c r="BN13" s="226"/>
      <c r="BO13" s="226"/>
      <c r="BP13" s="226"/>
      <c r="BQ13" s="231">
        <v>7</v>
      </c>
      <c r="BR13" s="232"/>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7"/>
    </row>
    <row r="14" spans="1:131" s="228" customFormat="1" ht="26.25" customHeight="1" x14ac:dyDescent="0.2">
      <c r="A14" s="231">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5"/>
      <c r="BA14" s="225"/>
      <c r="BB14" s="225"/>
      <c r="BC14" s="225"/>
      <c r="BD14" s="225"/>
      <c r="BE14" s="226"/>
      <c r="BF14" s="226"/>
      <c r="BG14" s="226"/>
      <c r="BH14" s="226"/>
      <c r="BI14" s="226"/>
      <c r="BJ14" s="226"/>
      <c r="BK14" s="226"/>
      <c r="BL14" s="226"/>
      <c r="BM14" s="226"/>
      <c r="BN14" s="226"/>
      <c r="BO14" s="226"/>
      <c r="BP14" s="226"/>
      <c r="BQ14" s="231">
        <v>8</v>
      </c>
      <c r="BR14" s="232"/>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7"/>
    </row>
    <row r="15" spans="1:131" s="228" customFormat="1" ht="26.25" customHeight="1" x14ac:dyDescent="0.2">
      <c r="A15" s="231">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5"/>
      <c r="BA15" s="225"/>
      <c r="BB15" s="225"/>
      <c r="BC15" s="225"/>
      <c r="BD15" s="225"/>
      <c r="BE15" s="226"/>
      <c r="BF15" s="226"/>
      <c r="BG15" s="226"/>
      <c r="BH15" s="226"/>
      <c r="BI15" s="226"/>
      <c r="BJ15" s="226"/>
      <c r="BK15" s="226"/>
      <c r="BL15" s="226"/>
      <c r="BM15" s="226"/>
      <c r="BN15" s="226"/>
      <c r="BO15" s="226"/>
      <c r="BP15" s="226"/>
      <c r="BQ15" s="231">
        <v>9</v>
      </c>
      <c r="BR15" s="232"/>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7"/>
    </row>
    <row r="16" spans="1:131" s="228" customFormat="1" ht="26.25" customHeight="1" x14ac:dyDescent="0.2">
      <c r="A16" s="231">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5"/>
      <c r="BA16" s="225"/>
      <c r="BB16" s="225"/>
      <c r="BC16" s="225"/>
      <c r="BD16" s="225"/>
      <c r="BE16" s="226"/>
      <c r="BF16" s="226"/>
      <c r="BG16" s="226"/>
      <c r="BH16" s="226"/>
      <c r="BI16" s="226"/>
      <c r="BJ16" s="226"/>
      <c r="BK16" s="226"/>
      <c r="BL16" s="226"/>
      <c r="BM16" s="226"/>
      <c r="BN16" s="226"/>
      <c r="BO16" s="226"/>
      <c r="BP16" s="226"/>
      <c r="BQ16" s="231">
        <v>10</v>
      </c>
      <c r="BR16" s="232"/>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7"/>
    </row>
    <row r="17" spans="1:131" s="228" customFormat="1" ht="26.25" customHeight="1" x14ac:dyDescent="0.2">
      <c r="A17" s="231">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5"/>
      <c r="BA17" s="225"/>
      <c r="BB17" s="225"/>
      <c r="BC17" s="225"/>
      <c r="BD17" s="225"/>
      <c r="BE17" s="226"/>
      <c r="BF17" s="226"/>
      <c r="BG17" s="226"/>
      <c r="BH17" s="226"/>
      <c r="BI17" s="226"/>
      <c r="BJ17" s="226"/>
      <c r="BK17" s="226"/>
      <c r="BL17" s="226"/>
      <c r="BM17" s="226"/>
      <c r="BN17" s="226"/>
      <c r="BO17" s="226"/>
      <c r="BP17" s="226"/>
      <c r="BQ17" s="231">
        <v>11</v>
      </c>
      <c r="BR17" s="232"/>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7"/>
    </row>
    <row r="18" spans="1:131" s="228" customFormat="1" ht="26.25" customHeight="1" x14ac:dyDescent="0.2">
      <c r="A18" s="231">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5"/>
      <c r="BA18" s="225"/>
      <c r="BB18" s="225"/>
      <c r="BC18" s="225"/>
      <c r="BD18" s="225"/>
      <c r="BE18" s="226"/>
      <c r="BF18" s="226"/>
      <c r="BG18" s="226"/>
      <c r="BH18" s="226"/>
      <c r="BI18" s="226"/>
      <c r="BJ18" s="226"/>
      <c r="BK18" s="226"/>
      <c r="BL18" s="226"/>
      <c r="BM18" s="226"/>
      <c r="BN18" s="226"/>
      <c r="BO18" s="226"/>
      <c r="BP18" s="226"/>
      <c r="BQ18" s="231">
        <v>12</v>
      </c>
      <c r="BR18" s="232"/>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7"/>
    </row>
    <row r="19" spans="1:131" s="228" customFormat="1" ht="26.25" customHeight="1" x14ac:dyDescent="0.2">
      <c r="A19" s="231">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5"/>
      <c r="BA19" s="225"/>
      <c r="BB19" s="225"/>
      <c r="BC19" s="225"/>
      <c r="BD19" s="225"/>
      <c r="BE19" s="226"/>
      <c r="BF19" s="226"/>
      <c r="BG19" s="226"/>
      <c r="BH19" s="226"/>
      <c r="BI19" s="226"/>
      <c r="BJ19" s="226"/>
      <c r="BK19" s="226"/>
      <c r="BL19" s="226"/>
      <c r="BM19" s="226"/>
      <c r="BN19" s="226"/>
      <c r="BO19" s="226"/>
      <c r="BP19" s="226"/>
      <c r="BQ19" s="231">
        <v>13</v>
      </c>
      <c r="BR19" s="232"/>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7"/>
    </row>
    <row r="20" spans="1:131" s="228" customFormat="1" ht="26.25" customHeight="1" x14ac:dyDescent="0.2">
      <c r="A20" s="231">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5"/>
      <c r="BA20" s="225"/>
      <c r="BB20" s="225"/>
      <c r="BC20" s="225"/>
      <c r="BD20" s="225"/>
      <c r="BE20" s="226"/>
      <c r="BF20" s="226"/>
      <c r="BG20" s="226"/>
      <c r="BH20" s="226"/>
      <c r="BI20" s="226"/>
      <c r="BJ20" s="226"/>
      <c r="BK20" s="226"/>
      <c r="BL20" s="226"/>
      <c r="BM20" s="226"/>
      <c r="BN20" s="226"/>
      <c r="BO20" s="226"/>
      <c r="BP20" s="226"/>
      <c r="BQ20" s="231">
        <v>14</v>
      </c>
      <c r="BR20" s="232"/>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7"/>
    </row>
    <row r="21" spans="1:131" s="228" customFormat="1" ht="26.25" customHeight="1" thickBot="1" x14ac:dyDescent="0.25">
      <c r="A21" s="231">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5"/>
      <c r="BA21" s="225"/>
      <c r="BB21" s="225"/>
      <c r="BC21" s="225"/>
      <c r="BD21" s="225"/>
      <c r="BE21" s="226"/>
      <c r="BF21" s="226"/>
      <c r="BG21" s="226"/>
      <c r="BH21" s="226"/>
      <c r="BI21" s="226"/>
      <c r="BJ21" s="226"/>
      <c r="BK21" s="226"/>
      <c r="BL21" s="226"/>
      <c r="BM21" s="226"/>
      <c r="BN21" s="226"/>
      <c r="BO21" s="226"/>
      <c r="BP21" s="226"/>
      <c r="BQ21" s="231">
        <v>15</v>
      </c>
      <c r="BR21" s="232"/>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7"/>
    </row>
    <row r="22" spans="1:131" s="228" customFormat="1" ht="26.25" customHeight="1" x14ac:dyDescent="0.2">
      <c r="A22" s="231">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6"/>
      <c r="BF22" s="226"/>
      <c r="BG22" s="226"/>
      <c r="BH22" s="226"/>
      <c r="BI22" s="226"/>
      <c r="BJ22" s="226"/>
      <c r="BK22" s="226"/>
      <c r="BL22" s="226"/>
      <c r="BM22" s="226"/>
      <c r="BN22" s="226"/>
      <c r="BO22" s="226"/>
      <c r="BP22" s="226"/>
      <c r="BQ22" s="231">
        <v>16</v>
      </c>
      <c r="BR22" s="232"/>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7"/>
    </row>
    <row r="23" spans="1:131" s="228" customFormat="1" ht="26.25" customHeight="1" thickBot="1" x14ac:dyDescent="0.25">
      <c r="A23" s="233" t="s">
        <v>377</v>
      </c>
      <c r="B23" s="802" t="s">
        <v>378</v>
      </c>
      <c r="C23" s="803"/>
      <c r="D23" s="803"/>
      <c r="E23" s="803"/>
      <c r="F23" s="803"/>
      <c r="G23" s="803"/>
      <c r="H23" s="803"/>
      <c r="I23" s="803"/>
      <c r="J23" s="803"/>
      <c r="K23" s="803"/>
      <c r="L23" s="803"/>
      <c r="M23" s="803"/>
      <c r="N23" s="803"/>
      <c r="O23" s="803"/>
      <c r="P23" s="804"/>
      <c r="Q23" s="805">
        <v>15541</v>
      </c>
      <c r="R23" s="806"/>
      <c r="S23" s="806"/>
      <c r="T23" s="806"/>
      <c r="U23" s="806"/>
      <c r="V23" s="806">
        <v>14775</v>
      </c>
      <c r="W23" s="806"/>
      <c r="X23" s="806"/>
      <c r="Y23" s="806"/>
      <c r="Z23" s="806"/>
      <c r="AA23" s="806">
        <v>766</v>
      </c>
      <c r="AB23" s="806"/>
      <c r="AC23" s="806"/>
      <c r="AD23" s="806"/>
      <c r="AE23" s="807"/>
      <c r="AF23" s="808">
        <v>718</v>
      </c>
      <c r="AG23" s="806"/>
      <c r="AH23" s="806"/>
      <c r="AI23" s="806"/>
      <c r="AJ23" s="809"/>
      <c r="AK23" s="810"/>
      <c r="AL23" s="811"/>
      <c r="AM23" s="811"/>
      <c r="AN23" s="811"/>
      <c r="AO23" s="811"/>
      <c r="AP23" s="806">
        <v>15135</v>
      </c>
      <c r="AQ23" s="806"/>
      <c r="AR23" s="806"/>
      <c r="AS23" s="806"/>
      <c r="AT23" s="806"/>
      <c r="AU23" s="822"/>
      <c r="AV23" s="822"/>
      <c r="AW23" s="822"/>
      <c r="AX23" s="822"/>
      <c r="AY23" s="823"/>
      <c r="AZ23" s="824" t="s">
        <v>122</v>
      </c>
      <c r="BA23" s="825"/>
      <c r="BB23" s="825"/>
      <c r="BC23" s="825"/>
      <c r="BD23" s="826"/>
      <c r="BE23" s="226"/>
      <c r="BF23" s="226"/>
      <c r="BG23" s="226"/>
      <c r="BH23" s="226"/>
      <c r="BI23" s="226"/>
      <c r="BJ23" s="226"/>
      <c r="BK23" s="226"/>
      <c r="BL23" s="226"/>
      <c r="BM23" s="226"/>
      <c r="BN23" s="226"/>
      <c r="BO23" s="226"/>
      <c r="BP23" s="226"/>
      <c r="BQ23" s="231">
        <v>17</v>
      </c>
      <c r="BR23" s="232"/>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7"/>
    </row>
    <row r="24" spans="1:131" s="228"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5"/>
      <c r="BA24" s="225"/>
      <c r="BB24" s="225"/>
      <c r="BC24" s="225"/>
      <c r="BD24" s="225"/>
      <c r="BE24" s="226"/>
      <c r="BF24" s="226"/>
      <c r="BG24" s="226"/>
      <c r="BH24" s="226"/>
      <c r="BI24" s="226"/>
      <c r="BJ24" s="226"/>
      <c r="BK24" s="226"/>
      <c r="BL24" s="226"/>
      <c r="BM24" s="226"/>
      <c r="BN24" s="226"/>
      <c r="BO24" s="226"/>
      <c r="BP24" s="226"/>
      <c r="BQ24" s="231">
        <v>18</v>
      </c>
      <c r="BR24" s="232"/>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7"/>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5"/>
      <c r="BK25" s="225"/>
      <c r="BL25" s="225"/>
      <c r="BM25" s="225"/>
      <c r="BN25" s="225"/>
      <c r="BO25" s="234"/>
      <c r="BP25" s="234"/>
      <c r="BQ25" s="231">
        <v>19</v>
      </c>
      <c r="BR25" s="232"/>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3"/>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5"/>
      <c r="BK26" s="225"/>
      <c r="BL26" s="225"/>
      <c r="BM26" s="225"/>
      <c r="BN26" s="225"/>
      <c r="BO26" s="234"/>
      <c r="BP26" s="234"/>
      <c r="BQ26" s="231">
        <v>20</v>
      </c>
      <c r="BR26" s="232"/>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3"/>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5"/>
      <c r="BK27" s="225"/>
      <c r="BL27" s="225"/>
      <c r="BM27" s="225"/>
      <c r="BN27" s="225"/>
      <c r="BO27" s="234"/>
      <c r="BP27" s="234"/>
      <c r="BQ27" s="231">
        <v>21</v>
      </c>
      <c r="BR27" s="232"/>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3"/>
    </row>
    <row r="28" spans="1:131" ht="26.25" customHeight="1" thickTop="1" x14ac:dyDescent="0.2">
      <c r="A28" s="235">
        <v>1</v>
      </c>
      <c r="B28" s="762" t="s">
        <v>389</v>
      </c>
      <c r="C28" s="763"/>
      <c r="D28" s="763"/>
      <c r="E28" s="763"/>
      <c r="F28" s="763"/>
      <c r="G28" s="763"/>
      <c r="H28" s="763"/>
      <c r="I28" s="763"/>
      <c r="J28" s="763"/>
      <c r="K28" s="763"/>
      <c r="L28" s="763"/>
      <c r="M28" s="763"/>
      <c r="N28" s="763"/>
      <c r="O28" s="763"/>
      <c r="P28" s="764"/>
      <c r="Q28" s="835">
        <v>2833</v>
      </c>
      <c r="R28" s="836"/>
      <c r="S28" s="836"/>
      <c r="T28" s="836"/>
      <c r="U28" s="836"/>
      <c r="V28" s="836">
        <v>2830</v>
      </c>
      <c r="W28" s="836"/>
      <c r="X28" s="836"/>
      <c r="Y28" s="836"/>
      <c r="Z28" s="836"/>
      <c r="AA28" s="836">
        <v>3</v>
      </c>
      <c r="AB28" s="836"/>
      <c r="AC28" s="836"/>
      <c r="AD28" s="836"/>
      <c r="AE28" s="837"/>
      <c r="AF28" s="838">
        <v>3</v>
      </c>
      <c r="AG28" s="836"/>
      <c r="AH28" s="836"/>
      <c r="AI28" s="836"/>
      <c r="AJ28" s="839"/>
      <c r="AK28" s="840">
        <v>247</v>
      </c>
      <c r="AL28" s="841"/>
      <c r="AM28" s="841"/>
      <c r="AN28" s="841"/>
      <c r="AO28" s="841"/>
      <c r="AP28" s="841" t="s">
        <v>488</v>
      </c>
      <c r="AQ28" s="841"/>
      <c r="AR28" s="841"/>
      <c r="AS28" s="841"/>
      <c r="AT28" s="841"/>
      <c r="AU28" s="841" t="s">
        <v>488</v>
      </c>
      <c r="AV28" s="841"/>
      <c r="AW28" s="841"/>
      <c r="AX28" s="841"/>
      <c r="AY28" s="841"/>
      <c r="AZ28" s="842" t="s">
        <v>488</v>
      </c>
      <c r="BA28" s="842"/>
      <c r="BB28" s="842"/>
      <c r="BC28" s="842"/>
      <c r="BD28" s="842"/>
      <c r="BE28" s="833"/>
      <c r="BF28" s="833"/>
      <c r="BG28" s="833"/>
      <c r="BH28" s="833"/>
      <c r="BI28" s="834"/>
      <c r="BJ28" s="225"/>
      <c r="BK28" s="225"/>
      <c r="BL28" s="225"/>
      <c r="BM28" s="225"/>
      <c r="BN28" s="225"/>
      <c r="BO28" s="234"/>
      <c r="BP28" s="234"/>
      <c r="BQ28" s="231">
        <v>22</v>
      </c>
      <c r="BR28" s="232"/>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3"/>
    </row>
    <row r="29" spans="1:131" ht="26.25" customHeight="1" x14ac:dyDescent="0.2">
      <c r="A29" s="235">
        <v>2</v>
      </c>
      <c r="B29" s="793" t="s">
        <v>390</v>
      </c>
      <c r="C29" s="794"/>
      <c r="D29" s="794"/>
      <c r="E29" s="794"/>
      <c r="F29" s="794"/>
      <c r="G29" s="794"/>
      <c r="H29" s="794"/>
      <c r="I29" s="794"/>
      <c r="J29" s="794"/>
      <c r="K29" s="794"/>
      <c r="L29" s="794"/>
      <c r="M29" s="794"/>
      <c r="N29" s="794"/>
      <c r="O29" s="794"/>
      <c r="P29" s="795"/>
      <c r="Q29" s="796">
        <v>3217</v>
      </c>
      <c r="R29" s="797"/>
      <c r="S29" s="797"/>
      <c r="T29" s="797"/>
      <c r="U29" s="797"/>
      <c r="V29" s="797">
        <v>3195</v>
      </c>
      <c r="W29" s="797"/>
      <c r="X29" s="797"/>
      <c r="Y29" s="797"/>
      <c r="Z29" s="797"/>
      <c r="AA29" s="797">
        <v>22</v>
      </c>
      <c r="AB29" s="797"/>
      <c r="AC29" s="797"/>
      <c r="AD29" s="797"/>
      <c r="AE29" s="798"/>
      <c r="AF29" s="799">
        <v>22</v>
      </c>
      <c r="AG29" s="800"/>
      <c r="AH29" s="800"/>
      <c r="AI29" s="800"/>
      <c r="AJ29" s="801"/>
      <c r="AK29" s="847">
        <v>539</v>
      </c>
      <c r="AL29" s="843"/>
      <c r="AM29" s="843"/>
      <c r="AN29" s="843"/>
      <c r="AO29" s="843"/>
      <c r="AP29" s="843" t="s">
        <v>488</v>
      </c>
      <c r="AQ29" s="843"/>
      <c r="AR29" s="843"/>
      <c r="AS29" s="843"/>
      <c r="AT29" s="843"/>
      <c r="AU29" s="843" t="s">
        <v>488</v>
      </c>
      <c r="AV29" s="843"/>
      <c r="AW29" s="843"/>
      <c r="AX29" s="843"/>
      <c r="AY29" s="843"/>
      <c r="AZ29" s="844" t="s">
        <v>488</v>
      </c>
      <c r="BA29" s="844"/>
      <c r="BB29" s="844"/>
      <c r="BC29" s="844"/>
      <c r="BD29" s="844"/>
      <c r="BE29" s="845"/>
      <c r="BF29" s="845"/>
      <c r="BG29" s="845"/>
      <c r="BH29" s="845"/>
      <c r="BI29" s="846"/>
      <c r="BJ29" s="225"/>
      <c r="BK29" s="225"/>
      <c r="BL29" s="225"/>
      <c r="BM29" s="225"/>
      <c r="BN29" s="225"/>
      <c r="BO29" s="234"/>
      <c r="BP29" s="234"/>
      <c r="BQ29" s="231">
        <v>23</v>
      </c>
      <c r="BR29" s="232"/>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3"/>
    </row>
    <row r="30" spans="1:131" ht="26.25" customHeight="1" x14ac:dyDescent="0.2">
      <c r="A30" s="235">
        <v>3</v>
      </c>
      <c r="B30" s="793" t="s">
        <v>391</v>
      </c>
      <c r="C30" s="794"/>
      <c r="D30" s="794"/>
      <c r="E30" s="794"/>
      <c r="F30" s="794"/>
      <c r="G30" s="794"/>
      <c r="H30" s="794"/>
      <c r="I30" s="794"/>
      <c r="J30" s="794"/>
      <c r="K30" s="794"/>
      <c r="L30" s="794"/>
      <c r="M30" s="794"/>
      <c r="N30" s="794"/>
      <c r="O30" s="794"/>
      <c r="P30" s="795"/>
      <c r="Q30" s="796">
        <v>681</v>
      </c>
      <c r="R30" s="797"/>
      <c r="S30" s="797"/>
      <c r="T30" s="797"/>
      <c r="U30" s="797"/>
      <c r="V30" s="797">
        <v>681</v>
      </c>
      <c r="W30" s="797"/>
      <c r="X30" s="797"/>
      <c r="Y30" s="797"/>
      <c r="Z30" s="797"/>
      <c r="AA30" s="797">
        <v>0</v>
      </c>
      <c r="AB30" s="797"/>
      <c r="AC30" s="797"/>
      <c r="AD30" s="797"/>
      <c r="AE30" s="798"/>
      <c r="AF30" s="799">
        <v>0</v>
      </c>
      <c r="AG30" s="800"/>
      <c r="AH30" s="800"/>
      <c r="AI30" s="800"/>
      <c r="AJ30" s="801"/>
      <c r="AK30" s="847">
        <v>391</v>
      </c>
      <c r="AL30" s="843"/>
      <c r="AM30" s="843"/>
      <c r="AN30" s="843"/>
      <c r="AO30" s="843"/>
      <c r="AP30" s="843" t="s">
        <v>488</v>
      </c>
      <c r="AQ30" s="843"/>
      <c r="AR30" s="843"/>
      <c r="AS30" s="843"/>
      <c r="AT30" s="843"/>
      <c r="AU30" s="843" t="s">
        <v>488</v>
      </c>
      <c r="AV30" s="843"/>
      <c r="AW30" s="843"/>
      <c r="AX30" s="843"/>
      <c r="AY30" s="843"/>
      <c r="AZ30" s="844" t="s">
        <v>488</v>
      </c>
      <c r="BA30" s="844"/>
      <c r="BB30" s="844"/>
      <c r="BC30" s="844"/>
      <c r="BD30" s="844"/>
      <c r="BE30" s="845"/>
      <c r="BF30" s="845"/>
      <c r="BG30" s="845"/>
      <c r="BH30" s="845"/>
      <c r="BI30" s="846"/>
      <c r="BJ30" s="225"/>
      <c r="BK30" s="225"/>
      <c r="BL30" s="225"/>
      <c r="BM30" s="225"/>
      <c r="BN30" s="225"/>
      <c r="BO30" s="234"/>
      <c r="BP30" s="234"/>
      <c r="BQ30" s="231">
        <v>24</v>
      </c>
      <c r="BR30" s="232"/>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3"/>
    </row>
    <row r="31" spans="1:131" ht="26.25" customHeight="1" x14ac:dyDescent="0.2">
      <c r="A31" s="235">
        <v>4</v>
      </c>
      <c r="B31" s="793" t="s">
        <v>392</v>
      </c>
      <c r="C31" s="794"/>
      <c r="D31" s="794"/>
      <c r="E31" s="794"/>
      <c r="F31" s="794"/>
      <c r="G31" s="794"/>
      <c r="H31" s="794"/>
      <c r="I31" s="794"/>
      <c r="J31" s="794"/>
      <c r="K31" s="794"/>
      <c r="L31" s="794"/>
      <c r="M31" s="794"/>
      <c r="N31" s="794"/>
      <c r="O31" s="794"/>
      <c r="P31" s="795"/>
      <c r="Q31" s="796">
        <v>6</v>
      </c>
      <c r="R31" s="797"/>
      <c r="S31" s="797"/>
      <c r="T31" s="797"/>
      <c r="U31" s="797"/>
      <c r="V31" s="797">
        <v>5</v>
      </c>
      <c r="W31" s="797"/>
      <c r="X31" s="797"/>
      <c r="Y31" s="797"/>
      <c r="Z31" s="797"/>
      <c r="AA31" s="797">
        <v>1</v>
      </c>
      <c r="AB31" s="797"/>
      <c r="AC31" s="797"/>
      <c r="AD31" s="797"/>
      <c r="AE31" s="798"/>
      <c r="AF31" s="799">
        <v>1</v>
      </c>
      <c r="AG31" s="800"/>
      <c r="AH31" s="800"/>
      <c r="AI31" s="800"/>
      <c r="AJ31" s="801"/>
      <c r="AK31" s="847">
        <v>0</v>
      </c>
      <c r="AL31" s="843"/>
      <c r="AM31" s="843"/>
      <c r="AN31" s="843"/>
      <c r="AO31" s="843"/>
      <c r="AP31" s="843" t="s">
        <v>488</v>
      </c>
      <c r="AQ31" s="843"/>
      <c r="AR31" s="843"/>
      <c r="AS31" s="843"/>
      <c r="AT31" s="843"/>
      <c r="AU31" s="843" t="s">
        <v>488</v>
      </c>
      <c r="AV31" s="843"/>
      <c r="AW31" s="843"/>
      <c r="AX31" s="843"/>
      <c r="AY31" s="843"/>
      <c r="AZ31" s="844" t="s">
        <v>488</v>
      </c>
      <c r="BA31" s="844"/>
      <c r="BB31" s="844"/>
      <c r="BC31" s="844"/>
      <c r="BD31" s="844"/>
      <c r="BE31" s="845"/>
      <c r="BF31" s="845"/>
      <c r="BG31" s="845"/>
      <c r="BH31" s="845"/>
      <c r="BI31" s="846"/>
      <c r="BJ31" s="225"/>
      <c r="BK31" s="225"/>
      <c r="BL31" s="225"/>
      <c r="BM31" s="225"/>
      <c r="BN31" s="225"/>
      <c r="BO31" s="234"/>
      <c r="BP31" s="234"/>
      <c r="BQ31" s="231">
        <v>25</v>
      </c>
      <c r="BR31" s="232"/>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3"/>
    </row>
    <row r="32" spans="1:131" ht="26.25" customHeight="1" x14ac:dyDescent="0.2">
      <c r="A32" s="235">
        <v>5</v>
      </c>
      <c r="B32" s="793" t="s">
        <v>393</v>
      </c>
      <c r="C32" s="794"/>
      <c r="D32" s="794"/>
      <c r="E32" s="794"/>
      <c r="F32" s="794"/>
      <c r="G32" s="794"/>
      <c r="H32" s="794"/>
      <c r="I32" s="794"/>
      <c r="J32" s="794"/>
      <c r="K32" s="794"/>
      <c r="L32" s="794"/>
      <c r="M32" s="794"/>
      <c r="N32" s="794"/>
      <c r="O32" s="794"/>
      <c r="P32" s="795"/>
      <c r="Q32" s="796">
        <v>351</v>
      </c>
      <c r="R32" s="797"/>
      <c r="S32" s="797"/>
      <c r="T32" s="797"/>
      <c r="U32" s="797"/>
      <c r="V32" s="797">
        <v>280</v>
      </c>
      <c r="W32" s="797"/>
      <c r="X32" s="797"/>
      <c r="Y32" s="797"/>
      <c r="Z32" s="797"/>
      <c r="AA32" s="797">
        <f>Q32-V32</f>
        <v>71</v>
      </c>
      <c r="AB32" s="797"/>
      <c r="AC32" s="797"/>
      <c r="AD32" s="797"/>
      <c r="AE32" s="798"/>
      <c r="AF32" s="799">
        <v>37</v>
      </c>
      <c r="AG32" s="800"/>
      <c r="AH32" s="800"/>
      <c r="AI32" s="800"/>
      <c r="AJ32" s="801"/>
      <c r="AK32" s="847">
        <v>110</v>
      </c>
      <c r="AL32" s="843"/>
      <c r="AM32" s="843"/>
      <c r="AN32" s="843"/>
      <c r="AO32" s="843"/>
      <c r="AP32" s="843">
        <v>1097</v>
      </c>
      <c r="AQ32" s="843"/>
      <c r="AR32" s="843"/>
      <c r="AS32" s="843"/>
      <c r="AT32" s="843"/>
      <c r="AU32" s="843">
        <v>718</v>
      </c>
      <c r="AV32" s="843"/>
      <c r="AW32" s="843"/>
      <c r="AX32" s="843"/>
      <c r="AY32" s="843"/>
      <c r="AZ32" s="844" t="s">
        <v>488</v>
      </c>
      <c r="BA32" s="844"/>
      <c r="BB32" s="844"/>
      <c r="BC32" s="844"/>
      <c r="BD32" s="844"/>
      <c r="BE32" s="845" t="s">
        <v>394</v>
      </c>
      <c r="BF32" s="845"/>
      <c r="BG32" s="845"/>
      <c r="BH32" s="845"/>
      <c r="BI32" s="846"/>
      <c r="BJ32" s="225"/>
      <c r="BK32" s="225"/>
      <c r="BL32" s="225"/>
      <c r="BM32" s="225"/>
      <c r="BN32" s="225"/>
      <c r="BO32" s="234"/>
      <c r="BP32" s="234"/>
      <c r="BQ32" s="231">
        <v>26</v>
      </c>
      <c r="BR32" s="232"/>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3"/>
    </row>
    <row r="33" spans="1:131" ht="26.25" customHeight="1" x14ac:dyDescent="0.2">
      <c r="A33" s="235">
        <v>6</v>
      </c>
      <c r="B33" s="793" t="s">
        <v>395</v>
      </c>
      <c r="C33" s="794"/>
      <c r="D33" s="794"/>
      <c r="E33" s="794"/>
      <c r="F33" s="794"/>
      <c r="G33" s="794"/>
      <c r="H33" s="794"/>
      <c r="I33" s="794"/>
      <c r="J33" s="794"/>
      <c r="K33" s="794"/>
      <c r="L33" s="794"/>
      <c r="M33" s="794"/>
      <c r="N33" s="794"/>
      <c r="O33" s="794"/>
      <c r="P33" s="795"/>
      <c r="Q33" s="796">
        <v>623</v>
      </c>
      <c r="R33" s="797"/>
      <c r="S33" s="797"/>
      <c r="T33" s="797"/>
      <c r="U33" s="797"/>
      <c r="V33" s="797">
        <v>607</v>
      </c>
      <c r="W33" s="797"/>
      <c r="X33" s="797"/>
      <c r="Y33" s="797"/>
      <c r="Z33" s="797"/>
      <c r="AA33" s="797">
        <f>Q33-V33</f>
        <v>16</v>
      </c>
      <c r="AB33" s="797"/>
      <c r="AC33" s="797"/>
      <c r="AD33" s="797"/>
      <c r="AE33" s="798"/>
      <c r="AF33" s="799">
        <v>12</v>
      </c>
      <c r="AG33" s="800"/>
      <c r="AH33" s="800"/>
      <c r="AI33" s="800"/>
      <c r="AJ33" s="801"/>
      <c r="AK33" s="847">
        <v>378</v>
      </c>
      <c r="AL33" s="843"/>
      <c r="AM33" s="843"/>
      <c r="AN33" s="843"/>
      <c r="AO33" s="843"/>
      <c r="AP33" s="843">
        <v>2667</v>
      </c>
      <c r="AQ33" s="843"/>
      <c r="AR33" s="843"/>
      <c r="AS33" s="843"/>
      <c r="AT33" s="843"/>
      <c r="AU33" s="843">
        <v>2667</v>
      </c>
      <c r="AV33" s="843"/>
      <c r="AW33" s="843"/>
      <c r="AX33" s="843"/>
      <c r="AY33" s="843"/>
      <c r="AZ33" s="844" t="s">
        <v>488</v>
      </c>
      <c r="BA33" s="844"/>
      <c r="BB33" s="844"/>
      <c r="BC33" s="844"/>
      <c r="BD33" s="844"/>
      <c r="BE33" s="845" t="s">
        <v>394</v>
      </c>
      <c r="BF33" s="845"/>
      <c r="BG33" s="845"/>
      <c r="BH33" s="845"/>
      <c r="BI33" s="846"/>
      <c r="BJ33" s="225"/>
      <c r="BK33" s="225"/>
      <c r="BL33" s="225"/>
      <c r="BM33" s="225"/>
      <c r="BN33" s="225"/>
      <c r="BO33" s="234"/>
      <c r="BP33" s="234"/>
      <c r="BQ33" s="231">
        <v>27</v>
      </c>
      <c r="BR33" s="232"/>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3"/>
    </row>
    <row r="34" spans="1:131" ht="26.25" customHeight="1" x14ac:dyDescent="0.2">
      <c r="A34" s="235">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5"/>
      <c r="BK34" s="225"/>
      <c r="BL34" s="225"/>
      <c r="BM34" s="225"/>
      <c r="BN34" s="225"/>
      <c r="BO34" s="234"/>
      <c r="BP34" s="234"/>
      <c r="BQ34" s="231">
        <v>28</v>
      </c>
      <c r="BR34" s="232"/>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3"/>
    </row>
    <row r="35" spans="1:131" ht="26.25" customHeight="1" x14ac:dyDescent="0.2">
      <c r="A35" s="235">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5"/>
      <c r="BK35" s="225"/>
      <c r="BL35" s="225"/>
      <c r="BM35" s="225"/>
      <c r="BN35" s="225"/>
      <c r="BO35" s="234"/>
      <c r="BP35" s="234"/>
      <c r="BQ35" s="231">
        <v>29</v>
      </c>
      <c r="BR35" s="232"/>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3"/>
    </row>
    <row r="36" spans="1:131" ht="26.25" customHeight="1" x14ac:dyDescent="0.2">
      <c r="A36" s="235">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5"/>
      <c r="BK36" s="225"/>
      <c r="BL36" s="225"/>
      <c r="BM36" s="225"/>
      <c r="BN36" s="225"/>
      <c r="BO36" s="234"/>
      <c r="BP36" s="234"/>
      <c r="BQ36" s="231">
        <v>30</v>
      </c>
      <c r="BR36" s="232"/>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3"/>
    </row>
    <row r="37" spans="1:131" ht="26.25" customHeight="1" x14ac:dyDescent="0.2">
      <c r="A37" s="235">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5"/>
      <c r="BK37" s="225"/>
      <c r="BL37" s="225"/>
      <c r="BM37" s="225"/>
      <c r="BN37" s="225"/>
      <c r="BO37" s="234"/>
      <c r="BP37" s="234"/>
      <c r="BQ37" s="231">
        <v>31</v>
      </c>
      <c r="BR37" s="232"/>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3"/>
    </row>
    <row r="38" spans="1:131" ht="26.25" customHeight="1" x14ac:dyDescent="0.2">
      <c r="A38" s="235">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5"/>
      <c r="BK38" s="225"/>
      <c r="BL38" s="225"/>
      <c r="BM38" s="225"/>
      <c r="BN38" s="225"/>
      <c r="BO38" s="234"/>
      <c r="BP38" s="234"/>
      <c r="BQ38" s="231">
        <v>32</v>
      </c>
      <c r="BR38" s="232"/>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3"/>
    </row>
    <row r="39" spans="1:131" ht="26.25" customHeight="1" x14ac:dyDescent="0.2">
      <c r="A39" s="235">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5"/>
      <c r="BK39" s="225"/>
      <c r="BL39" s="225"/>
      <c r="BM39" s="225"/>
      <c r="BN39" s="225"/>
      <c r="BO39" s="234"/>
      <c r="BP39" s="234"/>
      <c r="BQ39" s="231">
        <v>33</v>
      </c>
      <c r="BR39" s="232"/>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3"/>
    </row>
    <row r="40" spans="1:131" ht="26.25" customHeight="1" x14ac:dyDescent="0.2">
      <c r="A40" s="231">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5"/>
      <c r="BK40" s="225"/>
      <c r="BL40" s="225"/>
      <c r="BM40" s="225"/>
      <c r="BN40" s="225"/>
      <c r="BO40" s="234"/>
      <c r="BP40" s="234"/>
      <c r="BQ40" s="231">
        <v>34</v>
      </c>
      <c r="BR40" s="232"/>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3"/>
    </row>
    <row r="41" spans="1:131" ht="26.25" customHeight="1" x14ac:dyDescent="0.2">
      <c r="A41" s="231">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5"/>
      <c r="BK41" s="225"/>
      <c r="BL41" s="225"/>
      <c r="BM41" s="225"/>
      <c r="BN41" s="225"/>
      <c r="BO41" s="234"/>
      <c r="BP41" s="234"/>
      <c r="BQ41" s="231">
        <v>35</v>
      </c>
      <c r="BR41" s="232"/>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3"/>
    </row>
    <row r="42" spans="1:131" ht="26.25" customHeight="1" x14ac:dyDescent="0.2">
      <c r="A42" s="231">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5"/>
      <c r="BK42" s="225"/>
      <c r="BL42" s="225"/>
      <c r="BM42" s="225"/>
      <c r="BN42" s="225"/>
      <c r="BO42" s="234"/>
      <c r="BP42" s="234"/>
      <c r="BQ42" s="231">
        <v>36</v>
      </c>
      <c r="BR42" s="232"/>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3"/>
    </row>
    <row r="43" spans="1:131" ht="26.25" customHeight="1" x14ac:dyDescent="0.2">
      <c r="A43" s="231">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5"/>
      <c r="BK43" s="225"/>
      <c r="BL43" s="225"/>
      <c r="BM43" s="225"/>
      <c r="BN43" s="225"/>
      <c r="BO43" s="234"/>
      <c r="BP43" s="234"/>
      <c r="BQ43" s="231">
        <v>37</v>
      </c>
      <c r="BR43" s="232"/>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3"/>
    </row>
    <row r="44" spans="1:131" ht="26.25" customHeight="1" x14ac:dyDescent="0.2">
      <c r="A44" s="231">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5"/>
      <c r="BK44" s="225"/>
      <c r="BL44" s="225"/>
      <c r="BM44" s="225"/>
      <c r="BN44" s="225"/>
      <c r="BO44" s="234"/>
      <c r="BP44" s="234"/>
      <c r="BQ44" s="231">
        <v>38</v>
      </c>
      <c r="BR44" s="232"/>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3"/>
    </row>
    <row r="45" spans="1:131" ht="26.25" customHeight="1" x14ac:dyDescent="0.2">
      <c r="A45" s="231">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5"/>
      <c r="BK45" s="225"/>
      <c r="BL45" s="225"/>
      <c r="BM45" s="225"/>
      <c r="BN45" s="225"/>
      <c r="BO45" s="234"/>
      <c r="BP45" s="234"/>
      <c r="BQ45" s="231">
        <v>39</v>
      </c>
      <c r="BR45" s="232"/>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3"/>
    </row>
    <row r="46" spans="1:131" ht="26.25" customHeight="1" x14ac:dyDescent="0.2">
      <c r="A46" s="231">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5"/>
      <c r="BK46" s="225"/>
      <c r="BL46" s="225"/>
      <c r="BM46" s="225"/>
      <c r="BN46" s="225"/>
      <c r="BO46" s="234"/>
      <c r="BP46" s="234"/>
      <c r="BQ46" s="231">
        <v>40</v>
      </c>
      <c r="BR46" s="232"/>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3"/>
    </row>
    <row r="47" spans="1:131" ht="26.25" customHeight="1" x14ac:dyDescent="0.2">
      <c r="A47" s="231">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5"/>
      <c r="BK47" s="225"/>
      <c r="BL47" s="225"/>
      <c r="BM47" s="225"/>
      <c r="BN47" s="225"/>
      <c r="BO47" s="234"/>
      <c r="BP47" s="234"/>
      <c r="BQ47" s="231">
        <v>41</v>
      </c>
      <c r="BR47" s="232"/>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3"/>
    </row>
    <row r="48" spans="1:131" ht="26.25" customHeight="1" x14ac:dyDescent="0.2">
      <c r="A48" s="231">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5"/>
      <c r="BK48" s="225"/>
      <c r="BL48" s="225"/>
      <c r="BM48" s="225"/>
      <c r="BN48" s="225"/>
      <c r="BO48" s="234"/>
      <c r="BP48" s="234"/>
      <c r="BQ48" s="231">
        <v>42</v>
      </c>
      <c r="BR48" s="232"/>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3"/>
    </row>
    <row r="49" spans="1:131" ht="26.25" customHeight="1" x14ac:dyDescent="0.2">
      <c r="A49" s="231">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5"/>
      <c r="BK49" s="225"/>
      <c r="BL49" s="225"/>
      <c r="BM49" s="225"/>
      <c r="BN49" s="225"/>
      <c r="BO49" s="234"/>
      <c r="BP49" s="234"/>
      <c r="BQ49" s="231">
        <v>43</v>
      </c>
      <c r="BR49" s="232"/>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3"/>
    </row>
    <row r="50" spans="1:131" ht="26.25" customHeight="1" x14ac:dyDescent="0.2">
      <c r="A50" s="231">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5"/>
      <c r="BK50" s="225"/>
      <c r="BL50" s="225"/>
      <c r="BM50" s="225"/>
      <c r="BN50" s="225"/>
      <c r="BO50" s="234"/>
      <c r="BP50" s="234"/>
      <c r="BQ50" s="231">
        <v>44</v>
      </c>
      <c r="BR50" s="232"/>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3"/>
    </row>
    <row r="51" spans="1:131" ht="26.25" customHeight="1" x14ac:dyDescent="0.2">
      <c r="A51" s="231">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5"/>
      <c r="BK51" s="225"/>
      <c r="BL51" s="225"/>
      <c r="BM51" s="225"/>
      <c r="BN51" s="225"/>
      <c r="BO51" s="234"/>
      <c r="BP51" s="234"/>
      <c r="BQ51" s="231">
        <v>45</v>
      </c>
      <c r="BR51" s="232"/>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3"/>
    </row>
    <row r="52" spans="1:131" ht="26.25" customHeight="1" x14ac:dyDescent="0.2">
      <c r="A52" s="231">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5"/>
      <c r="BK52" s="225"/>
      <c r="BL52" s="225"/>
      <c r="BM52" s="225"/>
      <c r="BN52" s="225"/>
      <c r="BO52" s="234"/>
      <c r="BP52" s="234"/>
      <c r="BQ52" s="231">
        <v>46</v>
      </c>
      <c r="BR52" s="232"/>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3"/>
    </row>
    <row r="53" spans="1:131" ht="26.25" customHeight="1" x14ac:dyDescent="0.2">
      <c r="A53" s="231">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5"/>
      <c r="BK53" s="225"/>
      <c r="BL53" s="225"/>
      <c r="BM53" s="225"/>
      <c r="BN53" s="225"/>
      <c r="BO53" s="234"/>
      <c r="BP53" s="234"/>
      <c r="BQ53" s="231">
        <v>47</v>
      </c>
      <c r="BR53" s="232"/>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3"/>
    </row>
    <row r="54" spans="1:131" ht="26.25" customHeight="1" x14ac:dyDescent="0.2">
      <c r="A54" s="231">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5"/>
      <c r="BK54" s="225"/>
      <c r="BL54" s="225"/>
      <c r="BM54" s="225"/>
      <c r="BN54" s="225"/>
      <c r="BO54" s="234"/>
      <c r="BP54" s="234"/>
      <c r="BQ54" s="231">
        <v>48</v>
      </c>
      <c r="BR54" s="232"/>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3"/>
    </row>
    <row r="55" spans="1:131" ht="26.25" customHeight="1" x14ac:dyDescent="0.2">
      <c r="A55" s="231">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5"/>
      <c r="BK55" s="225"/>
      <c r="BL55" s="225"/>
      <c r="BM55" s="225"/>
      <c r="BN55" s="225"/>
      <c r="BO55" s="234"/>
      <c r="BP55" s="234"/>
      <c r="BQ55" s="231">
        <v>49</v>
      </c>
      <c r="BR55" s="232"/>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3"/>
    </row>
    <row r="56" spans="1:131" ht="26.25" customHeight="1" x14ac:dyDescent="0.2">
      <c r="A56" s="231">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5"/>
      <c r="BK56" s="225"/>
      <c r="BL56" s="225"/>
      <c r="BM56" s="225"/>
      <c r="BN56" s="225"/>
      <c r="BO56" s="234"/>
      <c r="BP56" s="234"/>
      <c r="BQ56" s="231">
        <v>50</v>
      </c>
      <c r="BR56" s="232"/>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3"/>
    </row>
    <row r="57" spans="1:131" ht="26.25" customHeight="1" x14ac:dyDescent="0.2">
      <c r="A57" s="231">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5"/>
      <c r="BK57" s="225"/>
      <c r="BL57" s="225"/>
      <c r="BM57" s="225"/>
      <c r="BN57" s="225"/>
      <c r="BO57" s="234"/>
      <c r="BP57" s="234"/>
      <c r="BQ57" s="231">
        <v>51</v>
      </c>
      <c r="BR57" s="232"/>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3"/>
    </row>
    <row r="58" spans="1:131" ht="26.25" customHeight="1" x14ac:dyDescent="0.2">
      <c r="A58" s="231">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5"/>
      <c r="BK58" s="225"/>
      <c r="BL58" s="225"/>
      <c r="BM58" s="225"/>
      <c r="BN58" s="225"/>
      <c r="BO58" s="234"/>
      <c r="BP58" s="234"/>
      <c r="BQ58" s="231">
        <v>52</v>
      </c>
      <c r="BR58" s="232"/>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3"/>
    </row>
    <row r="59" spans="1:131" ht="26.25" customHeight="1" x14ac:dyDescent="0.2">
      <c r="A59" s="231">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5"/>
      <c r="BK59" s="225"/>
      <c r="BL59" s="225"/>
      <c r="BM59" s="225"/>
      <c r="BN59" s="225"/>
      <c r="BO59" s="234"/>
      <c r="BP59" s="234"/>
      <c r="BQ59" s="231">
        <v>53</v>
      </c>
      <c r="BR59" s="232"/>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3"/>
    </row>
    <row r="60" spans="1:131" ht="26.25" customHeight="1" x14ac:dyDescent="0.2">
      <c r="A60" s="231">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5"/>
      <c r="BK60" s="225"/>
      <c r="BL60" s="225"/>
      <c r="BM60" s="225"/>
      <c r="BN60" s="225"/>
      <c r="BO60" s="234"/>
      <c r="BP60" s="234"/>
      <c r="BQ60" s="231">
        <v>54</v>
      </c>
      <c r="BR60" s="232"/>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3"/>
    </row>
    <row r="61" spans="1:131" ht="26.25" customHeight="1" thickBot="1" x14ac:dyDescent="0.25">
      <c r="A61" s="231">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5"/>
      <c r="BK61" s="225"/>
      <c r="BL61" s="225"/>
      <c r="BM61" s="225"/>
      <c r="BN61" s="225"/>
      <c r="BO61" s="234"/>
      <c r="BP61" s="234"/>
      <c r="BQ61" s="231">
        <v>55</v>
      </c>
      <c r="BR61" s="232"/>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3"/>
    </row>
    <row r="62" spans="1:131" ht="26.25" customHeight="1" x14ac:dyDescent="0.2">
      <c r="A62" s="231">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396</v>
      </c>
      <c r="BK62" s="819"/>
      <c r="BL62" s="819"/>
      <c r="BM62" s="819"/>
      <c r="BN62" s="820"/>
      <c r="BO62" s="234"/>
      <c r="BP62" s="234"/>
      <c r="BQ62" s="231">
        <v>56</v>
      </c>
      <c r="BR62" s="232"/>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3"/>
    </row>
    <row r="63" spans="1:131" ht="26.25" customHeight="1" thickBot="1" x14ac:dyDescent="0.25">
      <c r="A63" s="233" t="s">
        <v>377</v>
      </c>
      <c r="B63" s="802" t="s">
        <v>397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74</v>
      </c>
      <c r="AG63" s="857"/>
      <c r="AH63" s="857"/>
      <c r="AI63" s="857"/>
      <c r="AJ63" s="858"/>
      <c r="AK63" s="859"/>
      <c r="AL63" s="854"/>
      <c r="AM63" s="854"/>
      <c r="AN63" s="854"/>
      <c r="AO63" s="854"/>
      <c r="AP63" s="857">
        <v>3764</v>
      </c>
      <c r="AQ63" s="857"/>
      <c r="AR63" s="857"/>
      <c r="AS63" s="857"/>
      <c r="AT63" s="857"/>
      <c r="AU63" s="857">
        <v>3385</v>
      </c>
      <c r="AV63" s="857"/>
      <c r="AW63" s="857"/>
      <c r="AX63" s="857"/>
      <c r="AY63" s="857"/>
      <c r="AZ63" s="861"/>
      <c r="BA63" s="861"/>
      <c r="BB63" s="861"/>
      <c r="BC63" s="861"/>
      <c r="BD63" s="861"/>
      <c r="BE63" s="862"/>
      <c r="BF63" s="862"/>
      <c r="BG63" s="862"/>
      <c r="BH63" s="862"/>
      <c r="BI63" s="863"/>
      <c r="BJ63" s="864" t="s">
        <v>122</v>
      </c>
      <c r="BK63" s="865"/>
      <c r="BL63" s="865"/>
      <c r="BM63" s="865"/>
      <c r="BN63" s="866"/>
      <c r="BO63" s="234"/>
      <c r="BP63" s="234"/>
      <c r="BQ63" s="231">
        <v>57</v>
      </c>
      <c r="BR63" s="232"/>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3"/>
    </row>
    <row r="64" spans="1:131" ht="26.25" customHeight="1" x14ac:dyDescent="0.2">
      <c r="A64" s="234"/>
      <c r="B64" s="234"/>
      <c r="C64" s="234"/>
      <c r="D64" s="234"/>
      <c r="E64" s="234"/>
      <c r="F64" s="234"/>
      <c r="G64" s="234"/>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1">
        <v>58</v>
      </c>
      <c r="BR64" s="232"/>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3"/>
    </row>
    <row r="65" spans="1:131" ht="26.25" customHeight="1" thickBot="1" x14ac:dyDescent="0.25">
      <c r="A65" s="225" t="s">
        <v>398</v>
      </c>
      <c r="B65" s="225"/>
      <c r="C65" s="225"/>
      <c r="D65" s="225"/>
      <c r="E65" s="225"/>
      <c r="F65" s="225"/>
      <c r="G65" s="225"/>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5"/>
      <c r="AY65" s="225"/>
      <c r="AZ65" s="225"/>
      <c r="BA65" s="225"/>
      <c r="BB65" s="225"/>
      <c r="BC65" s="225"/>
      <c r="BD65" s="225"/>
      <c r="BE65" s="234"/>
      <c r="BF65" s="234"/>
      <c r="BG65" s="234"/>
      <c r="BH65" s="234"/>
      <c r="BI65" s="234"/>
      <c r="BJ65" s="234"/>
      <c r="BK65" s="234"/>
      <c r="BL65" s="234"/>
      <c r="BM65" s="234"/>
      <c r="BN65" s="234"/>
      <c r="BO65" s="234"/>
      <c r="BP65" s="234"/>
      <c r="BQ65" s="231">
        <v>59</v>
      </c>
      <c r="BR65" s="232"/>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3"/>
    </row>
    <row r="66" spans="1:131" ht="26.25" customHeight="1" x14ac:dyDescent="0.2">
      <c r="A66" s="740" t="s">
        <v>399</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400</v>
      </c>
      <c r="AV66" s="747"/>
      <c r="AW66" s="747"/>
      <c r="AX66" s="747"/>
      <c r="AY66" s="748"/>
      <c r="AZ66" s="746" t="s">
        <v>364</v>
      </c>
      <c r="BA66" s="747"/>
      <c r="BB66" s="747"/>
      <c r="BC66" s="747"/>
      <c r="BD66" s="753"/>
      <c r="BE66" s="234"/>
      <c r="BF66" s="234"/>
      <c r="BG66" s="234"/>
      <c r="BH66" s="234"/>
      <c r="BI66" s="234"/>
      <c r="BJ66" s="234"/>
      <c r="BK66" s="234"/>
      <c r="BL66" s="234"/>
      <c r="BM66" s="234"/>
      <c r="BN66" s="234"/>
      <c r="BO66" s="234"/>
      <c r="BP66" s="234"/>
      <c r="BQ66" s="231">
        <v>60</v>
      </c>
      <c r="BR66" s="236"/>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3"/>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4"/>
      <c r="BF67" s="234"/>
      <c r="BG67" s="234"/>
      <c r="BH67" s="234"/>
      <c r="BI67" s="234"/>
      <c r="BJ67" s="234"/>
      <c r="BK67" s="234"/>
      <c r="BL67" s="234"/>
      <c r="BM67" s="234"/>
      <c r="BN67" s="234"/>
      <c r="BO67" s="234"/>
      <c r="BP67" s="234"/>
      <c r="BQ67" s="231">
        <v>61</v>
      </c>
      <c r="BR67" s="236"/>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3"/>
    </row>
    <row r="68" spans="1:131" ht="26.25" customHeight="1" thickTop="1" x14ac:dyDescent="0.2">
      <c r="A68" s="229">
        <v>1</v>
      </c>
      <c r="B68" s="882" t="s">
        <v>553</v>
      </c>
      <c r="C68" s="883"/>
      <c r="D68" s="883"/>
      <c r="E68" s="883"/>
      <c r="F68" s="883"/>
      <c r="G68" s="883"/>
      <c r="H68" s="883"/>
      <c r="I68" s="883"/>
      <c r="J68" s="883"/>
      <c r="K68" s="883"/>
      <c r="L68" s="883"/>
      <c r="M68" s="883"/>
      <c r="N68" s="883"/>
      <c r="O68" s="883"/>
      <c r="P68" s="884"/>
      <c r="Q68" s="885">
        <v>849</v>
      </c>
      <c r="R68" s="879"/>
      <c r="S68" s="879"/>
      <c r="T68" s="879"/>
      <c r="U68" s="879"/>
      <c r="V68" s="879">
        <v>811</v>
      </c>
      <c r="W68" s="879"/>
      <c r="X68" s="879"/>
      <c r="Y68" s="879"/>
      <c r="Z68" s="879"/>
      <c r="AA68" s="879">
        <v>38</v>
      </c>
      <c r="AB68" s="879"/>
      <c r="AC68" s="879"/>
      <c r="AD68" s="879"/>
      <c r="AE68" s="879"/>
      <c r="AF68" s="879">
        <v>38</v>
      </c>
      <c r="AG68" s="879"/>
      <c r="AH68" s="879"/>
      <c r="AI68" s="879"/>
      <c r="AJ68" s="879"/>
      <c r="AK68" s="879" t="s">
        <v>552</v>
      </c>
      <c r="AL68" s="879"/>
      <c r="AM68" s="879"/>
      <c r="AN68" s="879"/>
      <c r="AO68" s="879"/>
      <c r="AP68" s="879">
        <v>633</v>
      </c>
      <c r="AQ68" s="879"/>
      <c r="AR68" s="879"/>
      <c r="AS68" s="879"/>
      <c r="AT68" s="879"/>
      <c r="AU68" s="879">
        <v>485</v>
      </c>
      <c r="AV68" s="879"/>
      <c r="AW68" s="879"/>
      <c r="AX68" s="879"/>
      <c r="AY68" s="879"/>
      <c r="AZ68" s="880"/>
      <c r="BA68" s="880"/>
      <c r="BB68" s="880"/>
      <c r="BC68" s="880"/>
      <c r="BD68" s="881"/>
      <c r="BE68" s="234"/>
      <c r="BF68" s="234"/>
      <c r="BG68" s="234"/>
      <c r="BH68" s="234"/>
      <c r="BI68" s="234"/>
      <c r="BJ68" s="234"/>
      <c r="BK68" s="234"/>
      <c r="BL68" s="234"/>
      <c r="BM68" s="234"/>
      <c r="BN68" s="234"/>
      <c r="BO68" s="234"/>
      <c r="BP68" s="234"/>
      <c r="BQ68" s="231">
        <v>62</v>
      </c>
      <c r="BR68" s="236"/>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3"/>
    </row>
    <row r="69" spans="1:131" ht="26.25" customHeight="1" x14ac:dyDescent="0.2">
      <c r="A69" s="231">
        <v>2</v>
      </c>
      <c r="B69" s="886" t="s">
        <v>554</v>
      </c>
      <c r="C69" s="887"/>
      <c r="D69" s="887"/>
      <c r="E69" s="887"/>
      <c r="F69" s="887"/>
      <c r="G69" s="887"/>
      <c r="H69" s="887"/>
      <c r="I69" s="887"/>
      <c r="J69" s="887"/>
      <c r="K69" s="887"/>
      <c r="L69" s="887"/>
      <c r="M69" s="887"/>
      <c r="N69" s="887"/>
      <c r="O69" s="887"/>
      <c r="P69" s="888"/>
      <c r="Q69" s="889">
        <v>1501</v>
      </c>
      <c r="R69" s="843"/>
      <c r="S69" s="843"/>
      <c r="T69" s="843"/>
      <c r="U69" s="843"/>
      <c r="V69" s="843">
        <v>1541</v>
      </c>
      <c r="W69" s="843"/>
      <c r="X69" s="843"/>
      <c r="Y69" s="843"/>
      <c r="Z69" s="843"/>
      <c r="AA69" s="843">
        <v>-40</v>
      </c>
      <c r="AB69" s="843"/>
      <c r="AC69" s="843"/>
      <c r="AD69" s="843"/>
      <c r="AE69" s="843"/>
      <c r="AF69" s="843">
        <v>567</v>
      </c>
      <c r="AG69" s="843"/>
      <c r="AH69" s="843"/>
      <c r="AI69" s="843"/>
      <c r="AJ69" s="843"/>
      <c r="AK69" s="843">
        <v>365</v>
      </c>
      <c r="AL69" s="843"/>
      <c r="AM69" s="843"/>
      <c r="AN69" s="843"/>
      <c r="AO69" s="843"/>
      <c r="AP69" s="843">
        <v>6100</v>
      </c>
      <c r="AQ69" s="843"/>
      <c r="AR69" s="843"/>
      <c r="AS69" s="843"/>
      <c r="AT69" s="843"/>
      <c r="AU69" s="843">
        <v>1299</v>
      </c>
      <c r="AV69" s="843"/>
      <c r="AW69" s="843"/>
      <c r="AX69" s="843"/>
      <c r="AY69" s="843"/>
      <c r="AZ69" s="845"/>
      <c r="BA69" s="845"/>
      <c r="BB69" s="845"/>
      <c r="BC69" s="845"/>
      <c r="BD69" s="846"/>
      <c r="BE69" s="234"/>
      <c r="BF69" s="234"/>
      <c r="BG69" s="234"/>
      <c r="BH69" s="234"/>
      <c r="BI69" s="234"/>
      <c r="BJ69" s="234"/>
      <c r="BK69" s="234"/>
      <c r="BL69" s="234"/>
      <c r="BM69" s="234"/>
      <c r="BN69" s="234"/>
      <c r="BO69" s="234"/>
      <c r="BP69" s="234"/>
      <c r="BQ69" s="231">
        <v>63</v>
      </c>
      <c r="BR69" s="236"/>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3"/>
    </row>
    <row r="70" spans="1:131" ht="26.25" customHeight="1" x14ac:dyDescent="0.2">
      <c r="A70" s="231">
        <v>3</v>
      </c>
      <c r="B70" s="886" t="s">
        <v>555</v>
      </c>
      <c r="C70" s="887"/>
      <c r="D70" s="887"/>
      <c r="E70" s="887"/>
      <c r="F70" s="887"/>
      <c r="G70" s="887"/>
      <c r="H70" s="887"/>
      <c r="I70" s="887"/>
      <c r="J70" s="887"/>
      <c r="K70" s="887"/>
      <c r="L70" s="887"/>
      <c r="M70" s="887"/>
      <c r="N70" s="887"/>
      <c r="O70" s="887"/>
      <c r="P70" s="888"/>
      <c r="Q70" s="889">
        <v>4382</v>
      </c>
      <c r="R70" s="843"/>
      <c r="S70" s="843"/>
      <c r="T70" s="843"/>
      <c r="U70" s="843"/>
      <c r="V70" s="843">
        <v>4137</v>
      </c>
      <c r="W70" s="843"/>
      <c r="X70" s="843"/>
      <c r="Y70" s="843"/>
      <c r="Z70" s="843"/>
      <c r="AA70" s="843">
        <v>245</v>
      </c>
      <c r="AB70" s="843"/>
      <c r="AC70" s="843"/>
      <c r="AD70" s="843"/>
      <c r="AE70" s="843"/>
      <c r="AF70" s="843">
        <v>245</v>
      </c>
      <c r="AG70" s="843"/>
      <c r="AH70" s="843"/>
      <c r="AI70" s="843"/>
      <c r="AJ70" s="843"/>
      <c r="AK70" s="843">
        <v>65</v>
      </c>
      <c r="AL70" s="843"/>
      <c r="AM70" s="843"/>
      <c r="AN70" s="843"/>
      <c r="AO70" s="843"/>
      <c r="AP70" s="843" t="s">
        <v>552</v>
      </c>
      <c r="AQ70" s="843"/>
      <c r="AR70" s="843"/>
      <c r="AS70" s="843"/>
      <c r="AT70" s="843"/>
      <c r="AU70" s="843" t="s">
        <v>552</v>
      </c>
      <c r="AV70" s="843"/>
      <c r="AW70" s="843"/>
      <c r="AX70" s="843"/>
      <c r="AY70" s="843"/>
      <c r="AZ70" s="845"/>
      <c r="BA70" s="845"/>
      <c r="BB70" s="845"/>
      <c r="BC70" s="845"/>
      <c r="BD70" s="846"/>
      <c r="BE70" s="234"/>
      <c r="BF70" s="234"/>
      <c r="BG70" s="234"/>
      <c r="BH70" s="234"/>
      <c r="BI70" s="234"/>
      <c r="BJ70" s="234"/>
      <c r="BK70" s="234"/>
      <c r="BL70" s="234"/>
      <c r="BM70" s="234"/>
      <c r="BN70" s="234"/>
      <c r="BO70" s="234"/>
      <c r="BP70" s="234"/>
      <c r="BQ70" s="231">
        <v>64</v>
      </c>
      <c r="BR70" s="236"/>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3"/>
    </row>
    <row r="71" spans="1:131" ht="26.25" customHeight="1" x14ac:dyDescent="0.2">
      <c r="A71" s="231">
        <v>4</v>
      </c>
      <c r="B71" s="886" t="s">
        <v>556</v>
      </c>
      <c r="C71" s="887"/>
      <c r="D71" s="887"/>
      <c r="E71" s="887"/>
      <c r="F71" s="887"/>
      <c r="G71" s="887"/>
      <c r="H71" s="887"/>
      <c r="I71" s="887"/>
      <c r="J71" s="887"/>
      <c r="K71" s="887"/>
      <c r="L71" s="887"/>
      <c r="M71" s="887"/>
      <c r="N71" s="887"/>
      <c r="O71" s="887"/>
      <c r="P71" s="888"/>
      <c r="Q71" s="889">
        <v>789</v>
      </c>
      <c r="R71" s="843"/>
      <c r="S71" s="843"/>
      <c r="T71" s="843"/>
      <c r="U71" s="843"/>
      <c r="V71" s="843">
        <v>784</v>
      </c>
      <c r="W71" s="843"/>
      <c r="X71" s="843"/>
      <c r="Y71" s="843"/>
      <c r="Z71" s="843"/>
      <c r="AA71" s="843">
        <v>5</v>
      </c>
      <c r="AB71" s="843"/>
      <c r="AC71" s="843"/>
      <c r="AD71" s="843"/>
      <c r="AE71" s="843"/>
      <c r="AF71" s="843">
        <v>5</v>
      </c>
      <c r="AG71" s="843"/>
      <c r="AH71" s="843"/>
      <c r="AI71" s="843"/>
      <c r="AJ71" s="843"/>
      <c r="AK71" s="843">
        <v>9</v>
      </c>
      <c r="AL71" s="843"/>
      <c r="AM71" s="843"/>
      <c r="AN71" s="843"/>
      <c r="AO71" s="843"/>
      <c r="AP71" s="843" t="s">
        <v>552</v>
      </c>
      <c r="AQ71" s="843"/>
      <c r="AR71" s="843"/>
      <c r="AS71" s="843"/>
      <c r="AT71" s="843"/>
      <c r="AU71" s="843" t="s">
        <v>552</v>
      </c>
      <c r="AV71" s="843"/>
      <c r="AW71" s="843"/>
      <c r="AX71" s="843"/>
      <c r="AY71" s="843"/>
      <c r="AZ71" s="845"/>
      <c r="BA71" s="845"/>
      <c r="BB71" s="845"/>
      <c r="BC71" s="845"/>
      <c r="BD71" s="846"/>
      <c r="BE71" s="234"/>
      <c r="BF71" s="234"/>
      <c r="BG71" s="234"/>
      <c r="BH71" s="234"/>
      <c r="BI71" s="234"/>
      <c r="BJ71" s="234"/>
      <c r="BK71" s="234"/>
      <c r="BL71" s="234"/>
      <c r="BM71" s="234"/>
      <c r="BN71" s="234"/>
      <c r="BO71" s="234"/>
      <c r="BP71" s="234"/>
      <c r="BQ71" s="231">
        <v>65</v>
      </c>
      <c r="BR71" s="236"/>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3"/>
    </row>
    <row r="72" spans="1:131" ht="26.25" customHeight="1" x14ac:dyDescent="0.2">
      <c r="A72" s="231">
        <v>5</v>
      </c>
      <c r="B72" s="886" t="s">
        <v>557</v>
      </c>
      <c r="C72" s="887"/>
      <c r="D72" s="887"/>
      <c r="E72" s="887"/>
      <c r="F72" s="887"/>
      <c r="G72" s="887"/>
      <c r="H72" s="887"/>
      <c r="I72" s="887"/>
      <c r="J72" s="887"/>
      <c r="K72" s="887"/>
      <c r="L72" s="887"/>
      <c r="M72" s="887"/>
      <c r="N72" s="887"/>
      <c r="O72" s="887"/>
      <c r="P72" s="888"/>
      <c r="Q72" s="889">
        <v>465</v>
      </c>
      <c r="R72" s="843"/>
      <c r="S72" s="843"/>
      <c r="T72" s="843"/>
      <c r="U72" s="843"/>
      <c r="V72" s="843">
        <v>432</v>
      </c>
      <c r="W72" s="843"/>
      <c r="X72" s="843"/>
      <c r="Y72" s="843"/>
      <c r="Z72" s="843"/>
      <c r="AA72" s="843">
        <v>34</v>
      </c>
      <c r="AB72" s="843"/>
      <c r="AC72" s="843"/>
      <c r="AD72" s="843"/>
      <c r="AE72" s="843"/>
      <c r="AF72" s="843">
        <v>34</v>
      </c>
      <c r="AG72" s="843"/>
      <c r="AH72" s="843"/>
      <c r="AI72" s="843"/>
      <c r="AJ72" s="843"/>
      <c r="AK72" s="843" t="s">
        <v>563</v>
      </c>
      <c r="AL72" s="843"/>
      <c r="AM72" s="843"/>
      <c r="AN72" s="843"/>
      <c r="AO72" s="843"/>
      <c r="AP72" s="843">
        <v>3111</v>
      </c>
      <c r="AQ72" s="843"/>
      <c r="AR72" s="843"/>
      <c r="AS72" s="843"/>
      <c r="AT72" s="843"/>
      <c r="AU72" s="843">
        <v>222</v>
      </c>
      <c r="AV72" s="843"/>
      <c r="AW72" s="843"/>
      <c r="AX72" s="843"/>
      <c r="AY72" s="843"/>
      <c r="AZ72" s="845"/>
      <c r="BA72" s="845"/>
      <c r="BB72" s="845"/>
      <c r="BC72" s="845"/>
      <c r="BD72" s="846"/>
      <c r="BE72" s="234"/>
      <c r="BF72" s="234"/>
      <c r="BG72" s="234"/>
      <c r="BH72" s="234"/>
      <c r="BI72" s="234"/>
      <c r="BJ72" s="234"/>
      <c r="BK72" s="234"/>
      <c r="BL72" s="234"/>
      <c r="BM72" s="234"/>
      <c r="BN72" s="234"/>
      <c r="BO72" s="234"/>
      <c r="BP72" s="234"/>
      <c r="BQ72" s="231">
        <v>66</v>
      </c>
      <c r="BR72" s="236"/>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3"/>
    </row>
    <row r="73" spans="1:131" ht="26.25" customHeight="1" x14ac:dyDescent="0.2">
      <c r="A73" s="231">
        <v>6</v>
      </c>
      <c r="B73" s="886" t="s">
        <v>558</v>
      </c>
      <c r="C73" s="887"/>
      <c r="D73" s="887"/>
      <c r="E73" s="887"/>
      <c r="F73" s="887"/>
      <c r="G73" s="887"/>
      <c r="H73" s="887"/>
      <c r="I73" s="887"/>
      <c r="J73" s="887"/>
      <c r="K73" s="887"/>
      <c r="L73" s="887"/>
      <c r="M73" s="887"/>
      <c r="N73" s="887"/>
      <c r="O73" s="887"/>
      <c r="P73" s="888"/>
      <c r="Q73" s="889">
        <v>7</v>
      </c>
      <c r="R73" s="843"/>
      <c r="S73" s="843"/>
      <c r="T73" s="843"/>
      <c r="U73" s="843"/>
      <c r="V73" s="843">
        <v>6</v>
      </c>
      <c r="W73" s="843"/>
      <c r="X73" s="843"/>
      <c r="Y73" s="843"/>
      <c r="Z73" s="843"/>
      <c r="AA73" s="843">
        <v>2</v>
      </c>
      <c r="AB73" s="843"/>
      <c r="AC73" s="843"/>
      <c r="AD73" s="843"/>
      <c r="AE73" s="843"/>
      <c r="AF73" s="843">
        <v>2</v>
      </c>
      <c r="AG73" s="843"/>
      <c r="AH73" s="843"/>
      <c r="AI73" s="843"/>
      <c r="AJ73" s="843"/>
      <c r="AK73" s="843" t="s">
        <v>563</v>
      </c>
      <c r="AL73" s="843"/>
      <c r="AM73" s="843"/>
      <c r="AN73" s="843"/>
      <c r="AO73" s="843"/>
      <c r="AP73" s="843" t="s">
        <v>552</v>
      </c>
      <c r="AQ73" s="843"/>
      <c r="AR73" s="843"/>
      <c r="AS73" s="843"/>
      <c r="AT73" s="843"/>
      <c r="AU73" s="843" t="s">
        <v>552</v>
      </c>
      <c r="AV73" s="843"/>
      <c r="AW73" s="843"/>
      <c r="AX73" s="843"/>
      <c r="AY73" s="843"/>
      <c r="AZ73" s="845"/>
      <c r="BA73" s="845"/>
      <c r="BB73" s="845"/>
      <c r="BC73" s="845"/>
      <c r="BD73" s="846"/>
      <c r="BE73" s="234"/>
      <c r="BF73" s="234"/>
      <c r="BG73" s="234"/>
      <c r="BH73" s="234"/>
      <c r="BI73" s="234"/>
      <c r="BJ73" s="234"/>
      <c r="BK73" s="234"/>
      <c r="BL73" s="234"/>
      <c r="BM73" s="234"/>
      <c r="BN73" s="234"/>
      <c r="BO73" s="234"/>
      <c r="BP73" s="234"/>
      <c r="BQ73" s="231">
        <v>67</v>
      </c>
      <c r="BR73" s="236"/>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3"/>
    </row>
    <row r="74" spans="1:131" ht="26.25" customHeight="1" x14ac:dyDescent="0.2">
      <c r="A74" s="231">
        <v>7</v>
      </c>
      <c r="B74" s="886" t="s">
        <v>559</v>
      </c>
      <c r="C74" s="887"/>
      <c r="D74" s="887"/>
      <c r="E74" s="887"/>
      <c r="F74" s="887"/>
      <c r="G74" s="887"/>
      <c r="H74" s="887"/>
      <c r="I74" s="887"/>
      <c r="J74" s="887"/>
      <c r="K74" s="887"/>
      <c r="L74" s="887"/>
      <c r="M74" s="887"/>
      <c r="N74" s="887"/>
      <c r="O74" s="887"/>
      <c r="P74" s="888"/>
      <c r="Q74" s="889">
        <v>52</v>
      </c>
      <c r="R74" s="843"/>
      <c r="S74" s="843"/>
      <c r="T74" s="843"/>
      <c r="U74" s="843"/>
      <c r="V74" s="843">
        <v>51</v>
      </c>
      <c r="W74" s="843"/>
      <c r="X74" s="843"/>
      <c r="Y74" s="843"/>
      <c r="Z74" s="843"/>
      <c r="AA74" s="843">
        <v>1</v>
      </c>
      <c r="AB74" s="843"/>
      <c r="AC74" s="843"/>
      <c r="AD74" s="843"/>
      <c r="AE74" s="843"/>
      <c r="AF74" s="843">
        <v>1</v>
      </c>
      <c r="AG74" s="843"/>
      <c r="AH74" s="843"/>
      <c r="AI74" s="843"/>
      <c r="AJ74" s="843"/>
      <c r="AK74" s="843" t="s">
        <v>563</v>
      </c>
      <c r="AL74" s="843"/>
      <c r="AM74" s="843"/>
      <c r="AN74" s="843"/>
      <c r="AO74" s="843"/>
      <c r="AP74" s="843" t="s">
        <v>552</v>
      </c>
      <c r="AQ74" s="843"/>
      <c r="AR74" s="843"/>
      <c r="AS74" s="843"/>
      <c r="AT74" s="843"/>
      <c r="AU74" s="843" t="s">
        <v>552</v>
      </c>
      <c r="AV74" s="843"/>
      <c r="AW74" s="843"/>
      <c r="AX74" s="843"/>
      <c r="AY74" s="843"/>
      <c r="AZ74" s="845"/>
      <c r="BA74" s="845"/>
      <c r="BB74" s="845"/>
      <c r="BC74" s="845"/>
      <c r="BD74" s="846"/>
      <c r="BE74" s="234"/>
      <c r="BF74" s="234"/>
      <c r="BG74" s="234"/>
      <c r="BH74" s="234"/>
      <c r="BI74" s="234"/>
      <c r="BJ74" s="234"/>
      <c r="BK74" s="234"/>
      <c r="BL74" s="234"/>
      <c r="BM74" s="234"/>
      <c r="BN74" s="234"/>
      <c r="BO74" s="234"/>
      <c r="BP74" s="234"/>
      <c r="BQ74" s="231">
        <v>68</v>
      </c>
      <c r="BR74" s="236"/>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3"/>
    </row>
    <row r="75" spans="1:131" ht="26.25" customHeight="1" x14ac:dyDescent="0.2">
      <c r="A75" s="231">
        <v>8</v>
      </c>
      <c r="B75" s="886" t="s">
        <v>560</v>
      </c>
      <c r="C75" s="887"/>
      <c r="D75" s="887"/>
      <c r="E75" s="887"/>
      <c r="F75" s="887"/>
      <c r="G75" s="887"/>
      <c r="H75" s="887"/>
      <c r="I75" s="887"/>
      <c r="J75" s="887"/>
      <c r="K75" s="887"/>
      <c r="L75" s="887"/>
      <c r="M75" s="887"/>
      <c r="N75" s="887"/>
      <c r="O75" s="887"/>
      <c r="P75" s="888"/>
      <c r="Q75" s="890">
        <v>609</v>
      </c>
      <c r="R75" s="891"/>
      <c r="S75" s="891"/>
      <c r="T75" s="891"/>
      <c r="U75" s="847"/>
      <c r="V75" s="892">
        <v>544</v>
      </c>
      <c r="W75" s="891"/>
      <c r="X75" s="891"/>
      <c r="Y75" s="891"/>
      <c r="Z75" s="847"/>
      <c r="AA75" s="892">
        <v>65</v>
      </c>
      <c r="AB75" s="891"/>
      <c r="AC75" s="891"/>
      <c r="AD75" s="891"/>
      <c r="AE75" s="847"/>
      <c r="AF75" s="892">
        <v>65</v>
      </c>
      <c r="AG75" s="891"/>
      <c r="AH75" s="891"/>
      <c r="AI75" s="891"/>
      <c r="AJ75" s="847"/>
      <c r="AK75" s="892" t="s">
        <v>563</v>
      </c>
      <c r="AL75" s="891"/>
      <c r="AM75" s="891"/>
      <c r="AN75" s="891"/>
      <c r="AO75" s="847"/>
      <c r="AP75" s="892" t="s">
        <v>552</v>
      </c>
      <c r="AQ75" s="891"/>
      <c r="AR75" s="891"/>
      <c r="AS75" s="891"/>
      <c r="AT75" s="847"/>
      <c r="AU75" s="892" t="s">
        <v>552</v>
      </c>
      <c r="AV75" s="891"/>
      <c r="AW75" s="891"/>
      <c r="AX75" s="891"/>
      <c r="AY75" s="847"/>
      <c r="AZ75" s="845"/>
      <c r="BA75" s="845"/>
      <c r="BB75" s="845"/>
      <c r="BC75" s="845"/>
      <c r="BD75" s="846"/>
      <c r="BE75" s="234"/>
      <c r="BF75" s="234"/>
      <c r="BG75" s="234"/>
      <c r="BH75" s="234"/>
      <c r="BI75" s="234"/>
      <c r="BJ75" s="234"/>
      <c r="BK75" s="234"/>
      <c r="BL75" s="234"/>
      <c r="BM75" s="234"/>
      <c r="BN75" s="234"/>
      <c r="BO75" s="234"/>
      <c r="BP75" s="234"/>
      <c r="BQ75" s="231">
        <v>69</v>
      </c>
      <c r="BR75" s="236"/>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3"/>
    </row>
    <row r="76" spans="1:131" ht="26.25" customHeight="1" x14ac:dyDescent="0.2">
      <c r="A76" s="231">
        <v>9</v>
      </c>
      <c r="B76" s="886" t="s">
        <v>561</v>
      </c>
      <c r="C76" s="887"/>
      <c r="D76" s="887"/>
      <c r="E76" s="887"/>
      <c r="F76" s="887"/>
      <c r="G76" s="887"/>
      <c r="H76" s="887"/>
      <c r="I76" s="887"/>
      <c r="J76" s="887"/>
      <c r="K76" s="887"/>
      <c r="L76" s="887"/>
      <c r="M76" s="887"/>
      <c r="N76" s="887"/>
      <c r="O76" s="887"/>
      <c r="P76" s="888"/>
      <c r="Q76" s="890">
        <v>114090</v>
      </c>
      <c r="R76" s="891"/>
      <c r="S76" s="891"/>
      <c r="T76" s="891"/>
      <c r="U76" s="847"/>
      <c r="V76" s="892">
        <v>112795</v>
      </c>
      <c r="W76" s="891"/>
      <c r="X76" s="891"/>
      <c r="Y76" s="891"/>
      <c r="Z76" s="847"/>
      <c r="AA76" s="892">
        <v>1295</v>
      </c>
      <c r="AB76" s="891"/>
      <c r="AC76" s="891"/>
      <c r="AD76" s="891"/>
      <c r="AE76" s="847"/>
      <c r="AF76" s="892">
        <v>1295</v>
      </c>
      <c r="AG76" s="891"/>
      <c r="AH76" s="891"/>
      <c r="AI76" s="891"/>
      <c r="AJ76" s="847"/>
      <c r="AK76" s="892">
        <v>350</v>
      </c>
      <c r="AL76" s="891"/>
      <c r="AM76" s="891"/>
      <c r="AN76" s="891"/>
      <c r="AO76" s="847"/>
      <c r="AP76" s="892" t="s">
        <v>552</v>
      </c>
      <c r="AQ76" s="891"/>
      <c r="AR76" s="891"/>
      <c r="AS76" s="891"/>
      <c r="AT76" s="847"/>
      <c r="AU76" s="892" t="s">
        <v>552</v>
      </c>
      <c r="AV76" s="891"/>
      <c r="AW76" s="891"/>
      <c r="AX76" s="891"/>
      <c r="AY76" s="847"/>
      <c r="AZ76" s="845"/>
      <c r="BA76" s="845"/>
      <c r="BB76" s="845"/>
      <c r="BC76" s="845"/>
      <c r="BD76" s="846"/>
      <c r="BE76" s="234"/>
      <c r="BF76" s="234"/>
      <c r="BG76" s="234"/>
      <c r="BH76" s="234"/>
      <c r="BI76" s="234"/>
      <c r="BJ76" s="234"/>
      <c r="BK76" s="234"/>
      <c r="BL76" s="234"/>
      <c r="BM76" s="234"/>
      <c r="BN76" s="234"/>
      <c r="BO76" s="234"/>
      <c r="BP76" s="234"/>
      <c r="BQ76" s="231">
        <v>70</v>
      </c>
      <c r="BR76" s="236"/>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3"/>
    </row>
    <row r="77" spans="1:131" ht="26.25" customHeight="1" x14ac:dyDescent="0.2">
      <c r="A77" s="231">
        <v>10</v>
      </c>
      <c r="B77" s="886" t="s">
        <v>562</v>
      </c>
      <c r="C77" s="887"/>
      <c r="D77" s="887"/>
      <c r="E77" s="887"/>
      <c r="F77" s="887"/>
      <c r="G77" s="887"/>
      <c r="H77" s="887"/>
      <c r="I77" s="887"/>
      <c r="J77" s="887"/>
      <c r="K77" s="887"/>
      <c r="L77" s="887"/>
      <c r="M77" s="887"/>
      <c r="N77" s="887"/>
      <c r="O77" s="887"/>
      <c r="P77" s="888"/>
      <c r="Q77" s="890">
        <v>351</v>
      </c>
      <c r="R77" s="891"/>
      <c r="S77" s="891"/>
      <c r="T77" s="891"/>
      <c r="U77" s="847"/>
      <c r="V77" s="892">
        <v>286</v>
      </c>
      <c r="W77" s="891"/>
      <c r="X77" s="891"/>
      <c r="Y77" s="891"/>
      <c r="Z77" s="847"/>
      <c r="AA77" s="892">
        <f>Q77-V77</f>
        <v>65</v>
      </c>
      <c r="AB77" s="891"/>
      <c r="AC77" s="891"/>
      <c r="AD77" s="891"/>
      <c r="AE77" s="847"/>
      <c r="AF77" s="892">
        <v>58</v>
      </c>
      <c r="AG77" s="891"/>
      <c r="AH77" s="891"/>
      <c r="AI77" s="891"/>
      <c r="AJ77" s="847"/>
      <c r="AK77" s="892" t="s">
        <v>563</v>
      </c>
      <c r="AL77" s="891"/>
      <c r="AM77" s="891"/>
      <c r="AN77" s="891"/>
      <c r="AO77" s="847"/>
      <c r="AP77" s="892">
        <v>105</v>
      </c>
      <c r="AQ77" s="891"/>
      <c r="AR77" s="891"/>
      <c r="AS77" s="891"/>
      <c r="AT77" s="847"/>
      <c r="AU77" s="892">
        <v>12</v>
      </c>
      <c r="AV77" s="891"/>
      <c r="AW77" s="891"/>
      <c r="AX77" s="891"/>
      <c r="AY77" s="847"/>
      <c r="AZ77" s="845"/>
      <c r="BA77" s="845"/>
      <c r="BB77" s="845"/>
      <c r="BC77" s="845"/>
      <c r="BD77" s="846"/>
      <c r="BE77" s="234"/>
      <c r="BF77" s="234"/>
      <c r="BG77" s="234"/>
      <c r="BH77" s="234"/>
      <c r="BI77" s="234"/>
      <c r="BJ77" s="234"/>
      <c r="BK77" s="234"/>
      <c r="BL77" s="234"/>
      <c r="BM77" s="234"/>
      <c r="BN77" s="234"/>
      <c r="BO77" s="234"/>
      <c r="BP77" s="234"/>
      <c r="BQ77" s="231">
        <v>71</v>
      </c>
      <c r="BR77" s="236"/>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3"/>
    </row>
    <row r="78" spans="1:131" ht="26.25" customHeight="1" x14ac:dyDescent="0.2">
      <c r="A78" s="231">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4"/>
      <c r="BF78" s="234"/>
      <c r="BG78" s="234"/>
      <c r="BH78" s="234"/>
      <c r="BI78" s="234"/>
      <c r="BJ78" s="223"/>
      <c r="BK78" s="223"/>
      <c r="BL78" s="223"/>
      <c r="BM78" s="223"/>
      <c r="BN78" s="223"/>
      <c r="BO78" s="234"/>
      <c r="BP78" s="234"/>
      <c r="BQ78" s="231">
        <v>72</v>
      </c>
      <c r="BR78" s="236"/>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3"/>
    </row>
    <row r="79" spans="1:131" ht="26.25" customHeight="1" x14ac:dyDescent="0.2">
      <c r="A79" s="231">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4"/>
      <c r="BF79" s="234"/>
      <c r="BG79" s="234"/>
      <c r="BH79" s="234"/>
      <c r="BI79" s="234"/>
      <c r="BJ79" s="223"/>
      <c r="BK79" s="223"/>
      <c r="BL79" s="223"/>
      <c r="BM79" s="223"/>
      <c r="BN79" s="223"/>
      <c r="BO79" s="234"/>
      <c r="BP79" s="234"/>
      <c r="BQ79" s="231">
        <v>73</v>
      </c>
      <c r="BR79" s="236"/>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3"/>
    </row>
    <row r="80" spans="1:131" ht="26.25" customHeight="1" x14ac:dyDescent="0.2">
      <c r="A80" s="231">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4"/>
      <c r="BF80" s="234"/>
      <c r="BG80" s="234"/>
      <c r="BH80" s="234"/>
      <c r="BI80" s="234"/>
      <c r="BJ80" s="234"/>
      <c r="BK80" s="234"/>
      <c r="BL80" s="234"/>
      <c r="BM80" s="234"/>
      <c r="BN80" s="234"/>
      <c r="BO80" s="234"/>
      <c r="BP80" s="234"/>
      <c r="BQ80" s="231">
        <v>74</v>
      </c>
      <c r="BR80" s="236"/>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3"/>
    </row>
    <row r="81" spans="1:131" ht="26.25" customHeight="1" x14ac:dyDescent="0.2">
      <c r="A81" s="231">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4"/>
      <c r="BF81" s="234"/>
      <c r="BG81" s="234"/>
      <c r="BH81" s="234"/>
      <c r="BI81" s="234"/>
      <c r="BJ81" s="234"/>
      <c r="BK81" s="234"/>
      <c r="BL81" s="234"/>
      <c r="BM81" s="234"/>
      <c r="BN81" s="234"/>
      <c r="BO81" s="234"/>
      <c r="BP81" s="234"/>
      <c r="BQ81" s="231">
        <v>75</v>
      </c>
      <c r="BR81" s="236"/>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3"/>
    </row>
    <row r="82" spans="1:131" ht="26.25" customHeight="1" x14ac:dyDescent="0.2">
      <c r="A82" s="231">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4"/>
      <c r="BF82" s="234"/>
      <c r="BG82" s="234"/>
      <c r="BH82" s="234"/>
      <c r="BI82" s="234"/>
      <c r="BJ82" s="234"/>
      <c r="BK82" s="234"/>
      <c r="BL82" s="234"/>
      <c r="BM82" s="234"/>
      <c r="BN82" s="234"/>
      <c r="BO82" s="234"/>
      <c r="BP82" s="234"/>
      <c r="BQ82" s="231">
        <v>76</v>
      </c>
      <c r="BR82" s="236"/>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3"/>
    </row>
    <row r="83" spans="1:131" ht="26.25" customHeight="1" x14ac:dyDescent="0.2">
      <c r="A83" s="231">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4"/>
      <c r="BF83" s="234"/>
      <c r="BG83" s="234"/>
      <c r="BH83" s="234"/>
      <c r="BI83" s="234"/>
      <c r="BJ83" s="234"/>
      <c r="BK83" s="234"/>
      <c r="BL83" s="234"/>
      <c r="BM83" s="234"/>
      <c r="BN83" s="234"/>
      <c r="BO83" s="234"/>
      <c r="BP83" s="234"/>
      <c r="BQ83" s="231">
        <v>77</v>
      </c>
      <c r="BR83" s="236"/>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3"/>
    </row>
    <row r="84" spans="1:131" ht="26.25" customHeight="1" x14ac:dyDescent="0.2">
      <c r="A84" s="231">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4"/>
      <c r="BF84" s="234"/>
      <c r="BG84" s="234"/>
      <c r="BH84" s="234"/>
      <c r="BI84" s="234"/>
      <c r="BJ84" s="234"/>
      <c r="BK84" s="234"/>
      <c r="BL84" s="234"/>
      <c r="BM84" s="234"/>
      <c r="BN84" s="234"/>
      <c r="BO84" s="234"/>
      <c r="BP84" s="234"/>
      <c r="BQ84" s="231">
        <v>78</v>
      </c>
      <c r="BR84" s="236"/>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3"/>
    </row>
    <row r="85" spans="1:131" ht="26.25" customHeight="1" x14ac:dyDescent="0.2">
      <c r="A85" s="231">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4"/>
      <c r="BF85" s="234"/>
      <c r="BG85" s="234"/>
      <c r="BH85" s="234"/>
      <c r="BI85" s="234"/>
      <c r="BJ85" s="234"/>
      <c r="BK85" s="234"/>
      <c r="BL85" s="234"/>
      <c r="BM85" s="234"/>
      <c r="BN85" s="234"/>
      <c r="BO85" s="234"/>
      <c r="BP85" s="234"/>
      <c r="BQ85" s="231">
        <v>79</v>
      </c>
      <c r="BR85" s="236"/>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3"/>
    </row>
    <row r="86" spans="1:131" ht="26.25" customHeight="1" x14ac:dyDescent="0.2">
      <c r="A86" s="231">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4"/>
      <c r="BF86" s="234"/>
      <c r="BG86" s="234"/>
      <c r="BH86" s="234"/>
      <c r="BI86" s="234"/>
      <c r="BJ86" s="234"/>
      <c r="BK86" s="234"/>
      <c r="BL86" s="234"/>
      <c r="BM86" s="234"/>
      <c r="BN86" s="234"/>
      <c r="BO86" s="234"/>
      <c r="BP86" s="234"/>
      <c r="BQ86" s="231">
        <v>80</v>
      </c>
      <c r="BR86" s="236"/>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3"/>
    </row>
    <row r="87" spans="1:131" ht="26.25" customHeight="1" x14ac:dyDescent="0.2">
      <c r="A87" s="237">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4"/>
      <c r="BF87" s="234"/>
      <c r="BG87" s="234"/>
      <c r="BH87" s="234"/>
      <c r="BI87" s="234"/>
      <c r="BJ87" s="234"/>
      <c r="BK87" s="234"/>
      <c r="BL87" s="234"/>
      <c r="BM87" s="234"/>
      <c r="BN87" s="234"/>
      <c r="BO87" s="234"/>
      <c r="BP87" s="234"/>
      <c r="BQ87" s="231">
        <v>81</v>
      </c>
      <c r="BR87" s="236"/>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3"/>
    </row>
    <row r="88" spans="1:131" ht="26.25" customHeight="1" thickBot="1" x14ac:dyDescent="0.25">
      <c r="A88" s="233" t="s">
        <v>377</v>
      </c>
      <c r="B88" s="802" t="s">
        <v>401</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2310</v>
      </c>
      <c r="AG88" s="857"/>
      <c r="AH88" s="857"/>
      <c r="AI88" s="857"/>
      <c r="AJ88" s="857"/>
      <c r="AK88" s="854"/>
      <c r="AL88" s="854"/>
      <c r="AM88" s="854"/>
      <c r="AN88" s="854"/>
      <c r="AO88" s="854"/>
      <c r="AP88" s="857">
        <v>9948</v>
      </c>
      <c r="AQ88" s="857"/>
      <c r="AR88" s="857"/>
      <c r="AS88" s="857"/>
      <c r="AT88" s="857"/>
      <c r="AU88" s="857">
        <v>2018</v>
      </c>
      <c r="AV88" s="857"/>
      <c r="AW88" s="857"/>
      <c r="AX88" s="857"/>
      <c r="AY88" s="857"/>
      <c r="AZ88" s="862"/>
      <c r="BA88" s="862"/>
      <c r="BB88" s="862"/>
      <c r="BC88" s="862"/>
      <c r="BD88" s="863"/>
      <c r="BE88" s="234"/>
      <c r="BF88" s="234"/>
      <c r="BG88" s="234"/>
      <c r="BH88" s="234"/>
      <c r="BI88" s="234"/>
      <c r="BJ88" s="234"/>
      <c r="BK88" s="234"/>
      <c r="BL88" s="234"/>
      <c r="BM88" s="234"/>
      <c r="BN88" s="234"/>
      <c r="BO88" s="234"/>
      <c r="BP88" s="234"/>
      <c r="BQ88" s="231">
        <v>82</v>
      </c>
      <c r="BR88" s="236"/>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3"/>
    </row>
    <row r="89" spans="1:131" ht="26.25" hidden="1" customHeight="1" x14ac:dyDescent="0.2">
      <c r="A89" s="238"/>
      <c r="B89" s="239"/>
      <c r="C89" s="239"/>
      <c r="D89" s="239"/>
      <c r="E89" s="239"/>
      <c r="F89" s="239"/>
      <c r="G89" s="239"/>
      <c r="H89" s="239"/>
      <c r="I89" s="239"/>
      <c r="J89" s="239"/>
      <c r="K89" s="239"/>
      <c r="L89" s="239"/>
      <c r="M89" s="239"/>
      <c r="N89" s="239"/>
      <c r="O89" s="239"/>
      <c r="P89" s="239"/>
      <c r="Q89" s="24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1"/>
      <c r="BA89" s="241"/>
      <c r="BB89" s="241"/>
      <c r="BC89" s="241"/>
      <c r="BD89" s="241"/>
      <c r="BE89" s="234"/>
      <c r="BF89" s="234"/>
      <c r="BG89" s="234"/>
      <c r="BH89" s="234"/>
      <c r="BI89" s="234"/>
      <c r="BJ89" s="234"/>
      <c r="BK89" s="234"/>
      <c r="BL89" s="234"/>
      <c r="BM89" s="234"/>
      <c r="BN89" s="234"/>
      <c r="BO89" s="234"/>
      <c r="BP89" s="234"/>
      <c r="BQ89" s="231">
        <v>83</v>
      </c>
      <c r="BR89" s="236"/>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3"/>
    </row>
    <row r="90" spans="1:131" ht="26.25" hidden="1" customHeight="1" x14ac:dyDescent="0.2">
      <c r="A90" s="238"/>
      <c r="B90" s="239"/>
      <c r="C90" s="239"/>
      <c r="D90" s="239"/>
      <c r="E90" s="239"/>
      <c r="F90" s="239"/>
      <c r="G90" s="239"/>
      <c r="H90" s="239"/>
      <c r="I90" s="239"/>
      <c r="J90" s="239"/>
      <c r="K90" s="239"/>
      <c r="L90" s="239"/>
      <c r="M90" s="239"/>
      <c r="N90" s="239"/>
      <c r="O90" s="239"/>
      <c r="P90" s="239"/>
      <c r="Q90" s="24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1"/>
      <c r="BA90" s="241"/>
      <c r="BB90" s="241"/>
      <c r="BC90" s="241"/>
      <c r="BD90" s="241"/>
      <c r="BE90" s="234"/>
      <c r="BF90" s="234"/>
      <c r="BG90" s="234"/>
      <c r="BH90" s="234"/>
      <c r="BI90" s="234"/>
      <c r="BJ90" s="234"/>
      <c r="BK90" s="234"/>
      <c r="BL90" s="234"/>
      <c r="BM90" s="234"/>
      <c r="BN90" s="234"/>
      <c r="BO90" s="234"/>
      <c r="BP90" s="234"/>
      <c r="BQ90" s="231">
        <v>84</v>
      </c>
      <c r="BR90" s="236"/>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3"/>
    </row>
    <row r="91" spans="1:131" ht="26.25" hidden="1" customHeight="1" x14ac:dyDescent="0.2">
      <c r="A91" s="238"/>
      <c r="B91" s="239"/>
      <c r="C91" s="239"/>
      <c r="D91" s="239"/>
      <c r="E91" s="239"/>
      <c r="F91" s="239"/>
      <c r="G91" s="239"/>
      <c r="H91" s="239"/>
      <c r="I91" s="239"/>
      <c r="J91" s="239"/>
      <c r="K91" s="239"/>
      <c r="L91" s="239"/>
      <c r="M91" s="239"/>
      <c r="N91" s="239"/>
      <c r="O91" s="239"/>
      <c r="P91" s="239"/>
      <c r="Q91" s="24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1"/>
      <c r="BA91" s="241"/>
      <c r="BB91" s="241"/>
      <c r="BC91" s="241"/>
      <c r="BD91" s="241"/>
      <c r="BE91" s="234"/>
      <c r="BF91" s="234"/>
      <c r="BG91" s="234"/>
      <c r="BH91" s="234"/>
      <c r="BI91" s="234"/>
      <c r="BJ91" s="234"/>
      <c r="BK91" s="234"/>
      <c r="BL91" s="234"/>
      <c r="BM91" s="234"/>
      <c r="BN91" s="234"/>
      <c r="BO91" s="234"/>
      <c r="BP91" s="234"/>
      <c r="BQ91" s="231">
        <v>85</v>
      </c>
      <c r="BR91" s="236"/>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3"/>
    </row>
    <row r="92" spans="1:131" ht="26.25" hidden="1" customHeight="1" x14ac:dyDescent="0.2">
      <c r="A92" s="238"/>
      <c r="B92" s="239"/>
      <c r="C92" s="239"/>
      <c r="D92" s="239"/>
      <c r="E92" s="239"/>
      <c r="F92" s="239"/>
      <c r="G92" s="239"/>
      <c r="H92" s="239"/>
      <c r="I92" s="239"/>
      <c r="J92" s="239"/>
      <c r="K92" s="239"/>
      <c r="L92" s="239"/>
      <c r="M92" s="239"/>
      <c r="N92" s="239"/>
      <c r="O92" s="239"/>
      <c r="P92" s="239"/>
      <c r="Q92" s="24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1"/>
      <c r="BA92" s="241"/>
      <c r="BB92" s="241"/>
      <c r="BC92" s="241"/>
      <c r="BD92" s="241"/>
      <c r="BE92" s="234"/>
      <c r="BF92" s="234"/>
      <c r="BG92" s="234"/>
      <c r="BH92" s="234"/>
      <c r="BI92" s="234"/>
      <c r="BJ92" s="234"/>
      <c r="BK92" s="234"/>
      <c r="BL92" s="234"/>
      <c r="BM92" s="234"/>
      <c r="BN92" s="234"/>
      <c r="BO92" s="234"/>
      <c r="BP92" s="234"/>
      <c r="BQ92" s="231">
        <v>86</v>
      </c>
      <c r="BR92" s="236"/>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3"/>
    </row>
    <row r="93" spans="1:131" ht="26.25" hidden="1" customHeight="1" x14ac:dyDescent="0.2">
      <c r="A93" s="238"/>
      <c r="B93" s="239"/>
      <c r="C93" s="239"/>
      <c r="D93" s="239"/>
      <c r="E93" s="239"/>
      <c r="F93" s="239"/>
      <c r="G93" s="239"/>
      <c r="H93" s="239"/>
      <c r="I93" s="239"/>
      <c r="J93" s="239"/>
      <c r="K93" s="239"/>
      <c r="L93" s="239"/>
      <c r="M93" s="239"/>
      <c r="N93" s="239"/>
      <c r="O93" s="239"/>
      <c r="P93" s="239"/>
      <c r="Q93" s="24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1"/>
      <c r="BA93" s="241"/>
      <c r="BB93" s="241"/>
      <c r="BC93" s="241"/>
      <c r="BD93" s="241"/>
      <c r="BE93" s="234"/>
      <c r="BF93" s="234"/>
      <c r="BG93" s="234"/>
      <c r="BH93" s="234"/>
      <c r="BI93" s="234"/>
      <c r="BJ93" s="234"/>
      <c r="BK93" s="234"/>
      <c r="BL93" s="234"/>
      <c r="BM93" s="234"/>
      <c r="BN93" s="234"/>
      <c r="BO93" s="234"/>
      <c r="BP93" s="234"/>
      <c r="BQ93" s="231">
        <v>87</v>
      </c>
      <c r="BR93" s="236"/>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3"/>
    </row>
    <row r="94" spans="1:131" ht="26.25" hidden="1" customHeight="1" x14ac:dyDescent="0.2">
      <c r="A94" s="238"/>
      <c r="B94" s="239"/>
      <c r="C94" s="239"/>
      <c r="D94" s="239"/>
      <c r="E94" s="239"/>
      <c r="F94" s="239"/>
      <c r="G94" s="239"/>
      <c r="H94" s="239"/>
      <c r="I94" s="239"/>
      <c r="J94" s="239"/>
      <c r="K94" s="239"/>
      <c r="L94" s="239"/>
      <c r="M94" s="239"/>
      <c r="N94" s="239"/>
      <c r="O94" s="239"/>
      <c r="P94" s="239"/>
      <c r="Q94" s="24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1"/>
      <c r="BA94" s="241"/>
      <c r="BB94" s="241"/>
      <c r="BC94" s="241"/>
      <c r="BD94" s="241"/>
      <c r="BE94" s="234"/>
      <c r="BF94" s="234"/>
      <c r="BG94" s="234"/>
      <c r="BH94" s="234"/>
      <c r="BI94" s="234"/>
      <c r="BJ94" s="234"/>
      <c r="BK94" s="234"/>
      <c r="BL94" s="234"/>
      <c r="BM94" s="234"/>
      <c r="BN94" s="234"/>
      <c r="BO94" s="234"/>
      <c r="BP94" s="234"/>
      <c r="BQ94" s="231">
        <v>88</v>
      </c>
      <c r="BR94" s="236"/>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3"/>
    </row>
    <row r="95" spans="1:131" ht="26.25" hidden="1" customHeight="1" x14ac:dyDescent="0.2">
      <c r="A95" s="238"/>
      <c r="B95" s="239"/>
      <c r="C95" s="239"/>
      <c r="D95" s="239"/>
      <c r="E95" s="239"/>
      <c r="F95" s="239"/>
      <c r="G95" s="239"/>
      <c r="H95" s="239"/>
      <c r="I95" s="239"/>
      <c r="J95" s="239"/>
      <c r="K95" s="239"/>
      <c r="L95" s="239"/>
      <c r="M95" s="239"/>
      <c r="N95" s="239"/>
      <c r="O95" s="239"/>
      <c r="P95" s="239"/>
      <c r="Q95" s="24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1"/>
      <c r="BA95" s="241"/>
      <c r="BB95" s="241"/>
      <c r="BC95" s="241"/>
      <c r="BD95" s="241"/>
      <c r="BE95" s="234"/>
      <c r="BF95" s="234"/>
      <c r="BG95" s="234"/>
      <c r="BH95" s="234"/>
      <c r="BI95" s="234"/>
      <c r="BJ95" s="234"/>
      <c r="BK95" s="234"/>
      <c r="BL95" s="234"/>
      <c r="BM95" s="234"/>
      <c r="BN95" s="234"/>
      <c r="BO95" s="234"/>
      <c r="BP95" s="234"/>
      <c r="BQ95" s="231">
        <v>89</v>
      </c>
      <c r="BR95" s="236"/>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3"/>
    </row>
    <row r="96" spans="1:131" ht="26.25" hidden="1" customHeight="1" x14ac:dyDescent="0.2">
      <c r="A96" s="238"/>
      <c r="B96" s="239"/>
      <c r="C96" s="239"/>
      <c r="D96" s="239"/>
      <c r="E96" s="239"/>
      <c r="F96" s="239"/>
      <c r="G96" s="239"/>
      <c r="H96" s="239"/>
      <c r="I96" s="239"/>
      <c r="J96" s="239"/>
      <c r="K96" s="239"/>
      <c r="L96" s="239"/>
      <c r="M96" s="239"/>
      <c r="N96" s="239"/>
      <c r="O96" s="239"/>
      <c r="P96" s="239"/>
      <c r="Q96" s="24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1"/>
      <c r="BA96" s="241"/>
      <c r="BB96" s="241"/>
      <c r="BC96" s="241"/>
      <c r="BD96" s="241"/>
      <c r="BE96" s="234"/>
      <c r="BF96" s="234"/>
      <c r="BG96" s="234"/>
      <c r="BH96" s="234"/>
      <c r="BI96" s="234"/>
      <c r="BJ96" s="234"/>
      <c r="BK96" s="234"/>
      <c r="BL96" s="234"/>
      <c r="BM96" s="234"/>
      <c r="BN96" s="234"/>
      <c r="BO96" s="234"/>
      <c r="BP96" s="234"/>
      <c r="BQ96" s="231">
        <v>90</v>
      </c>
      <c r="BR96" s="236"/>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3"/>
    </row>
    <row r="97" spans="1:131" ht="26.25" hidden="1" customHeight="1" x14ac:dyDescent="0.2">
      <c r="A97" s="238"/>
      <c r="B97" s="239"/>
      <c r="C97" s="239"/>
      <c r="D97" s="239"/>
      <c r="E97" s="239"/>
      <c r="F97" s="239"/>
      <c r="G97" s="239"/>
      <c r="H97" s="239"/>
      <c r="I97" s="239"/>
      <c r="J97" s="239"/>
      <c r="K97" s="239"/>
      <c r="L97" s="239"/>
      <c r="M97" s="239"/>
      <c r="N97" s="239"/>
      <c r="O97" s="239"/>
      <c r="P97" s="239"/>
      <c r="Q97" s="24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1"/>
      <c r="BA97" s="241"/>
      <c r="BB97" s="241"/>
      <c r="BC97" s="241"/>
      <c r="BD97" s="241"/>
      <c r="BE97" s="234"/>
      <c r="BF97" s="234"/>
      <c r="BG97" s="234"/>
      <c r="BH97" s="234"/>
      <c r="BI97" s="234"/>
      <c r="BJ97" s="234"/>
      <c r="BK97" s="234"/>
      <c r="BL97" s="234"/>
      <c r="BM97" s="234"/>
      <c r="BN97" s="234"/>
      <c r="BO97" s="234"/>
      <c r="BP97" s="234"/>
      <c r="BQ97" s="231">
        <v>91</v>
      </c>
      <c r="BR97" s="236"/>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3"/>
    </row>
    <row r="98" spans="1:131" ht="26.25" hidden="1" customHeight="1" x14ac:dyDescent="0.2">
      <c r="A98" s="238"/>
      <c r="B98" s="239"/>
      <c r="C98" s="239"/>
      <c r="D98" s="239"/>
      <c r="E98" s="239"/>
      <c r="F98" s="239"/>
      <c r="G98" s="239"/>
      <c r="H98" s="239"/>
      <c r="I98" s="239"/>
      <c r="J98" s="239"/>
      <c r="K98" s="239"/>
      <c r="L98" s="239"/>
      <c r="M98" s="239"/>
      <c r="N98" s="239"/>
      <c r="O98" s="239"/>
      <c r="P98" s="239"/>
      <c r="Q98" s="24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1"/>
      <c r="BA98" s="241"/>
      <c r="BB98" s="241"/>
      <c r="BC98" s="241"/>
      <c r="BD98" s="241"/>
      <c r="BE98" s="234"/>
      <c r="BF98" s="234"/>
      <c r="BG98" s="234"/>
      <c r="BH98" s="234"/>
      <c r="BI98" s="234"/>
      <c r="BJ98" s="234"/>
      <c r="BK98" s="234"/>
      <c r="BL98" s="234"/>
      <c r="BM98" s="234"/>
      <c r="BN98" s="234"/>
      <c r="BO98" s="234"/>
      <c r="BP98" s="234"/>
      <c r="BQ98" s="231">
        <v>92</v>
      </c>
      <c r="BR98" s="236"/>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3"/>
    </row>
    <row r="99" spans="1:131" ht="26.25" hidden="1" customHeight="1" x14ac:dyDescent="0.2">
      <c r="A99" s="238"/>
      <c r="B99" s="239"/>
      <c r="C99" s="239"/>
      <c r="D99" s="239"/>
      <c r="E99" s="239"/>
      <c r="F99" s="239"/>
      <c r="G99" s="239"/>
      <c r="H99" s="239"/>
      <c r="I99" s="239"/>
      <c r="J99" s="239"/>
      <c r="K99" s="239"/>
      <c r="L99" s="239"/>
      <c r="M99" s="239"/>
      <c r="N99" s="239"/>
      <c r="O99" s="239"/>
      <c r="P99" s="239"/>
      <c r="Q99" s="24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1"/>
      <c r="BA99" s="241"/>
      <c r="BB99" s="241"/>
      <c r="BC99" s="241"/>
      <c r="BD99" s="241"/>
      <c r="BE99" s="234"/>
      <c r="BF99" s="234"/>
      <c r="BG99" s="234"/>
      <c r="BH99" s="234"/>
      <c r="BI99" s="234"/>
      <c r="BJ99" s="234"/>
      <c r="BK99" s="234"/>
      <c r="BL99" s="234"/>
      <c r="BM99" s="234"/>
      <c r="BN99" s="234"/>
      <c r="BO99" s="234"/>
      <c r="BP99" s="234"/>
      <c r="BQ99" s="231">
        <v>93</v>
      </c>
      <c r="BR99" s="236"/>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3"/>
    </row>
    <row r="100" spans="1:131" ht="26.25" hidden="1" customHeight="1" x14ac:dyDescent="0.2">
      <c r="A100" s="238"/>
      <c r="B100" s="239"/>
      <c r="C100" s="239"/>
      <c r="D100" s="239"/>
      <c r="E100" s="239"/>
      <c r="F100" s="239"/>
      <c r="G100" s="239"/>
      <c r="H100" s="239"/>
      <c r="I100" s="239"/>
      <c r="J100" s="239"/>
      <c r="K100" s="239"/>
      <c r="L100" s="239"/>
      <c r="M100" s="239"/>
      <c r="N100" s="239"/>
      <c r="O100" s="239"/>
      <c r="P100" s="239"/>
      <c r="Q100" s="24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1"/>
      <c r="BA100" s="241"/>
      <c r="BB100" s="241"/>
      <c r="BC100" s="241"/>
      <c r="BD100" s="241"/>
      <c r="BE100" s="234"/>
      <c r="BF100" s="234"/>
      <c r="BG100" s="234"/>
      <c r="BH100" s="234"/>
      <c r="BI100" s="234"/>
      <c r="BJ100" s="234"/>
      <c r="BK100" s="234"/>
      <c r="BL100" s="234"/>
      <c r="BM100" s="234"/>
      <c r="BN100" s="234"/>
      <c r="BO100" s="234"/>
      <c r="BP100" s="234"/>
      <c r="BQ100" s="231">
        <v>94</v>
      </c>
      <c r="BR100" s="236"/>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3"/>
    </row>
    <row r="101" spans="1:131" ht="26.25" hidden="1" customHeight="1" x14ac:dyDescent="0.2">
      <c r="A101" s="238"/>
      <c r="B101" s="239"/>
      <c r="C101" s="239"/>
      <c r="D101" s="239"/>
      <c r="E101" s="239"/>
      <c r="F101" s="239"/>
      <c r="G101" s="239"/>
      <c r="H101" s="239"/>
      <c r="I101" s="239"/>
      <c r="J101" s="239"/>
      <c r="K101" s="239"/>
      <c r="L101" s="239"/>
      <c r="M101" s="239"/>
      <c r="N101" s="239"/>
      <c r="O101" s="239"/>
      <c r="P101" s="239"/>
      <c r="Q101" s="24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1"/>
      <c r="BA101" s="241"/>
      <c r="BB101" s="241"/>
      <c r="BC101" s="241"/>
      <c r="BD101" s="241"/>
      <c r="BE101" s="234"/>
      <c r="BF101" s="234"/>
      <c r="BG101" s="234"/>
      <c r="BH101" s="234"/>
      <c r="BI101" s="234"/>
      <c r="BJ101" s="234"/>
      <c r="BK101" s="234"/>
      <c r="BL101" s="234"/>
      <c r="BM101" s="234"/>
      <c r="BN101" s="234"/>
      <c r="BO101" s="234"/>
      <c r="BP101" s="234"/>
      <c r="BQ101" s="231">
        <v>95</v>
      </c>
      <c r="BR101" s="236"/>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3"/>
    </row>
    <row r="102" spans="1:131" ht="26.25" customHeight="1" thickBot="1" x14ac:dyDescent="0.25">
      <c r="A102" s="238"/>
      <c r="B102" s="239"/>
      <c r="C102" s="239"/>
      <c r="D102" s="239"/>
      <c r="E102" s="239"/>
      <c r="F102" s="239"/>
      <c r="G102" s="239"/>
      <c r="H102" s="239"/>
      <c r="I102" s="239"/>
      <c r="J102" s="239"/>
      <c r="K102" s="239"/>
      <c r="L102" s="239"/>
      <c r="M102" s="239"/>
      <c r="N102" s="239"/>
      <c r="O102" s="239"/>
      <c r="P102" s="239"/>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1"/>
      <c r="BA102" s="241"/>
      <c r="BB102" s="241"/>
      <c r="BC102" s="241"/>
      <c r="BD102" s="241"/>
      <c r="BE102" s="234"/>
      <c r="BF102" s="234"/>
      <c r="BG102" s="234"/>
      <c r="BH102" s="234"/>
      <c r="BI102" s="234"/>
      <c r="BJ102" s="234"/>
      <c r="BK102" s="234"/>
      <c r="BL102" s="234"/>
      <c r="BM102" s="234"/>
      <c r="BN102" s="234"/>
      <c r="BO102" s="234"/>
      <c r="BP102" s="234"/>
      <c r="BQ102" s="233" t="s">
        <v>377</v>
      </c>
      <c r="BR102" s="802" t="s">
        <v>402</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3"/>
    </row>
    <row r="103" spans="1:131" ht="26.25" customHeight="1" x14ac:dyDescent="0.2">
      <c r="A103" s="238"/>
      <c r="B103" s="239"/>
      <c r="C103" s="239"/>
      <c r="D103" s="239"/>
      <c r="E103" s="239"/>
      <c r="F103" s="239"/>
      <c r="G103" s="239"/>
      <c r="H103" s="239"/>
      <c r="I103" s="239"/>
      <c r="J103" s="239"/>
      <c r="K103" s="239"/>
      <c r="L103" s="239"/>
      <c r="M103" s="239"/>
      <c r="N103" s="239"/>
      <c r="O103" s="239"/>
      <c r="P103" s="239"/>
      <c r="Q103" s="24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1"/>
      <c r="BA103" s="241"/>
      <c r="BB103" s="241"/>
      <c r="BC103" s="241"/>
      <c r="BD103" s="241"/>
      <c r="BE103" s="234"/>
      <c r="BF103" s="234"/>
      <c r="BG103" s="234"/>
      <c r="BH103" s="234"/>
      <c r="BI103" s="234"/>
      <c r="BJ103" s="234"/>
      <c r="BK103" s="234"/>
      <c r="BL103" s="234"/>
      <c r="BM103" s="234"/>
      <c r="BN103" s="234"/>
      <c r="BO103" s="234"/>
      <c r="BP103" s="234"/>
      <c r="BQ103" s="928" t="s">
        <v>403</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3"/>
    </row>
    <row r="104" spans="1:131" ht="26.25" customHeight="1" x14ac:dyDescent="0.2">
      <c r="A104" s="238"/>
      <c r="B104" s="239"/>
      <c r="C104" s="239"/>
      <c r="D104" s="239"/>
      <c r="E104" s="239"/>
      <c r="F104" s="239"/>
      <c r="G104" s="239"/>
      <c r="H104" s="239"/>
      <c r="I104" s="239"/>
      <c r="J104" s="239"/>
      <c r="K104" s="239"/>
      <c r="L104" s="239"/>
      <c r="M104" s="239"/>
      <c r="N104" s="239"/>
      <c r="O104" s="239"/>
      <c r="P104" s="239"/>
      <c r="Q104" s="24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1"/>
      <c r="BA104" s="241"/>
      <c r="BB104" s="241"/>
      <c r="BC104" s="241"/>
      <c r="BD104" s="241"/>
      <c r="BE104" s="234"/>
      <c r="BF104" s="234"/>
      <c r="BG104" s="234"/>
      <c r="BH104" s="234"/>
      <c r="BI104" s="234"/>
      <c r="BJ104" s="234"/>
      <c r="BK104" s="234"/>
      <c r="BL104" s="234"/>
      <c r="BM104" s="234"/>
      <c r="BN104" s="234"/>
      <c r="BO104" s="234"/>
      <c r="BP104" s="234"/>
      <c r="BQ104" s="929" t="s">
        <v>404</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3"/>
    </row>
    <row r="105" spans="1:131" ht="11.25" customHeight="1" x14ac:dyDescent="0.2">
      <c r="A105" s="234"/>
      <c r="B105" s="234"/>
      <c r="C105" s="234"/>
      <c r="D105" s="234"/>
      <c r="E105" s="234"/>
      <c r="F105" s="234"/>
      <c r="G105" s="234"/>
      <c r="H105" s="234"/>
      <c r="I105" s="234"/>
      <c r="J105" s="234"/>
      <c r="K105" s="234"/>
      <c r="L105" s="234"/>
      <c r="M105" s="234"/>
      <c r="N105" s="234"/>
      <c r="O105" s="234"/>
      <c r="P105" s="234"/>
      <c r="Q105" s="234"/>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23"/>
      <c r="BR105" s="223"/>
      <c r="BS105" s="223"/>
      <c r="BT105" s="223"/>
      <c r="BU105" s="223"/>
      <c r="BV105" s="223"/>
      <c r="BW105" s="223"/>
      <c r="BX105" s="223"/>
      <c r="BY105" s="223"/>
      <c r="BZ105" s="223"/>
      <c r="CA105" s="223"/>
      <c r="CB105" s="223"/>
      <c r="CC105" s="223"/>
      <c r="CD105" s="223"/>
      <c r="CE105" s="223"/>
      <c r="CF105" s="223"/>
      <c r="CG105" s="223"/>
      <c r="CH105" s="223"/>
      <c r="CI105" s="223"/>
      <c r="CJ105" s="223"/>
      <c r="CK105" s="223"/>
      <c r="CL105" s="223"/>
      <c r="CM105" s="223"/>
      <c r="CN105" s="223"/>
      <c r="CO105" s="223"/>
      <c r="CP105" s="223"/>
      <c r="CQ105" s="223"/>
      <c r="CR105" s="223"/>
      <c r="CS105" s="223"/>
      <c r="CT105" s="223"/>
      <c r="CU105" s="223"/>
      <c r="CV105" s="223"/>
      <c r="CW105" s="223"/>
      <c r="CX105" s="223"/>
      <c r="CY105" s="223"/>
      <c r="CZ105" s="223"/>
      <c r="DA105" s="223"/>
      <c r="DB105" s="223"/>
      <c r="DC105" s="223"/>
      <c r="DD105" s="223"/>
      <c r="DE105" s="223"/>
      <c r="DF105" s="223"/>
      <c r="DG105" s="223"/>
      <c r="DH105" s="223"/>
      <c r="DI105" s="223"/>
      <c r="DJ105" s="223"/>
      <c r="DK105" s="223"/>
      <c r="DL105" s="223"/>
      <c r="DM105" s="223"/>
      <c r="DN105" s="223"/>
      <c r="DO105" s="223"/>
      <c r="DP105" s="223"/>
      <c r="DQ105" s="223"/>
      <c r="DR105" s="223"/>
      <c r="DS105" s="223"/>
      <c r="DT105" s="223"/>
      <c r="DU105" s="223"/>
      <c r="DV105" s="223"/>
      <c r="DW105" s="223"/>
      <c r="DX105" s="223"/>
      <c r="DY105" s="223"/>
      <c r="DZ105" s="223"/>
      <c r="EA105" s="223"/>
    </row>
    <row r="106" spans="1:131" ht="11.25" customHeight="1" x14ac:dyDescent="0.2">
      <c r="A106" s="234"/>
      <c r="B106" s="234"/>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234"/>
      <c r="BN106" s="234"/>
      <c r="BO106" s="234"/>
      <c r="BP106" s="234"/>
      <c r="BQ106" s="223"/>
      <c r="BR106" s="223"/>
      <c r="BS106" s="223"/>
      <c r="BT106" s="223"/>
      <c r="BU106" s="223"/>
      <c r="BV106" s="223"/>
      <c r="BW106" s="223"/>
      <c r="BX106" s="223"/>
      <c r="BY106" s="223"/>
      <c r="BZ106" s="223"/>
      <c r="CA106" s="223"/>
      <c r="CB106" s="223"/>
      <c r="CC106" s="223"/>
      <c r="CD106" s="223"/>
      <c r="CE106" s="223"/>
      <c r="CF106" s="223"/>
      <c r="CG106" s="223"/>
      <c r="CH106" s="223"/>
      <c r="CI106" s="223"/>
      <c r="CJ106" s="223"/>
      <c r="CK106" s="223"/>
      <c r="CL106" s="223"/>
      <c r="CM106" s="223"/>
      <c r="CN106" s="223"/>
      <c r="CO106" s="223"/>
      <c r="CP106" s="223"/>
      <c r="CQ106" s="223"/>
      <c r="CR106" s="223"/>
      <c r="CS106" s="223"/>
      <c r="CT106" s="223"/>
      <c r="CU106" s="223"/>
      <c r="CV106" s="223"/>
      <c r="CW106" s="223"/>
      <c r="CX106" s="223"/>
      <c r="CY106" s="223"/>
      <c r="CZ106" s="223"/>
      <c r="DA106" s="223"/>
      <c r="DB106" s="223"/>
      <c r="DC106" s="223"/>
      <c r="DD106" s="223"/>
      <c r="DE106" s="223"/>
      <c r="DF106" s="223"/>
      <c r="DG106" s="223"/>
      <c r="DH106" s="223"/>
      <c r="DI106" s="223"/>
      <c r="DJ106" s="223"/>
      <c r="DK106" s="223"/>
      <c r="DL106" s="223"/>
      <c r="DM106" s="223"/>
      <c r="DN106" s="223"/>
      <c r="DO106" s="223"/>
      <c r="DP106" s="223"/>
      <c r="DQ106" s="223"/>
      <c r="DR106" s="223"/>
      <c r="DS106" s="223"/>
      <c r="DT106" s="223"/>
      <c r="DU106" s="223"/>
      <c r="DV106" s="223"/>
      <c r="DW106" s="223"/>
      <c r="DX106" s="223"/>
      <c r="DY106" s="223"/>
      <c r="DZ106" s="223"/>
      <c r="EA106" s="223"/>
    </row>
    <row r="107" spans="1:131" s="223" customFormat="1" ht="26.25" customHeight="1" thickBot="1" x14ac:dyDescent="0.25">
      <c r="A107" s="242" t="s">
        <v>405</v>
      </c>
      <c r="B107" s="243"/>
      <c r="C107" s="243"/>
      <c r="D107" s="243"/>
      <c r="E107" s="243"/>
      <c r="F107" s="243"/>
      <c r="G107" s="243"/>
      <c r="H107" s="243"/>
      <c r="I107" s="243"/>
      <c r="J107" s="243"/>
      <c r="K107" s="243"/>
      <c r="L107" s="243"/>
      <c r="M107" s="243"/>
      <c r="N107" s="243"/>
      <c r="O107" s="243"/>
      <c r="P107" s="243"/>
      <c r="Q107" s="24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2" t="s">
        <v>406</v>
      </c>
      <c r="AV107" s="243"/>
      <c r="AW107" s="243"/>
      <c r="AX107" s="243"/>
      <c r="AY107" s="243"/>
      <c r="AZ107" s="243"/>
      <c r="BA107" s="243"/>
      <c r="BB107" s="243"/>
      <c r="BC107" s="243"/>
      <c r="BD107" s="243"/>
      <c r="BE107" s="243"/>
      <c r="BF107" s="243"/>
      <c r="BG107" s="243"/>
      <c r="BH107" s="243"/>
      <c r="BI107" s="243"/>
      <c r="BJ107" s="243"/>
      <c r="BK107" s="243"/>
      <c r="BL107" s="243"/>
      <c r="BM107" s="243"/>
      <c r="BN107" s="243"/>
      <c r="BO107" s="243"/>
      <c r="BP107" s="243"/>
      <c r="BQ107" s="243"/>
      <c r="BR107" s="243"/>
      <c r="BS107" s="243"/>
      <c r="BT107" s="243"/>
      <c r="BU107" s="243"/>
      <c r="BV107" s="243"/>
      <c r="BW107" s="243"/>
      <c r="BX107" s="243"/>
      <c r="BY107" s="243"/>
      <c r="BZ107" s="243"/>
      <c r="CA107" s="243"/>
      <c r="CB107" s="243"/>
      <c r="CC107" s="243"/>
      <c r="CD107" s="243"/>
      <c r="CE107" s="243"/>
      <c r="CF107" s="243"/>
      <c r="CG107" s="243"/>
      <c r="CH107" s="243"/>
      <c r="CI107" s="243"/>
      <c r="CJ107" s="243"/>
      <c r="CK107" s="243"/>
      <c r="CL107" s="243"/>
      <c r="CM107" s="243"/>
      <c r="CN107" s="243"/>
      <c r="CO107" s="243"/>
      <c r="CP107" s="243"/>
      <c r="CQ107" s="243"/>
      <c r="CR107" s="243"/>
      <c r="CS107" s="243"/>
      <c r="CT107" s="243"/>
      <c r="CU107" s="243"/>
      <c r="CV107" s="243"/>
      <c r="CW107" s="243"/>
      <c r="CX107" s="243"/>
      <c r="CY107" s="243"/>
      <c r="CZ107" s="243"/>
      <c r="DA107" s="243"/>
      <c r="DB107" s="243"/>
      <c r="DC107" s="243"/>
      <c r="DD107" s="243"/>
      <c r="DE107" s="243"/>
      <c r="DF107" s="243"/>
      <c r="DG107" s="243"/>
      <c r="DH107" s="243"/>
      <c r="DI107" s="243"/>
      <c r="DJ107" s="243"/>
      <c r="DK107" s="243"/>
      <c r="DL107" s="243"/>
      <c r="DM107" s="243"/>
      <c r="DN107" s="243"/>
      <c r="DO107" s="243"/>
      <c r="DP107" s="243"/>
      <c r="DQ107" s="243"/>
      <c r="DR107" s="243"/>
      <c r="DS107" s="243"/>
      <c r="DT107" s="243"/>
      <c r="DU107" s="243"/>
      <c r="DV107" s="243"/>
      <c r="DW107" s="243"/>
      <c r="DX107" s="243"/>
      <c r="DY107" s="243"/>
      <c r="DZ107" s="243"/>
    </row>
    <row r="108" spans="1:131" s="223" customFormat="1" ht="26.25" customHeight="1" x14ac:dyDescent="0.2">
      <c r="A108" s="930" t="s">
        <v>407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408</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3" customFormat="1" ht="26.25" customHeight="1" x14ac:dyDescent="0.2">
      <c r="A109" s="925" t="s">
        <v>409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410</v>
      </c>
      <c r="AB109" s="906"/>
      <c r="AC109" s="906"/>
      <c r="AD109" s="906"/>
      <c r="AE109" s="907"/>
      <c r="AF109" s="905" t="s">
        <v>411</v>
      </c>
      <c r="AG109" s="906"/>
      <c r="AH109" s="906"/>
      <c r="AI109" s="906"/>
      <c r="AJ109" s="907"/>
      <c r="AK109" s="905" t="s">
        <v>294</v>
      </c>
      <c r="AL109" s="906"/>
      <c r="AM109" s="906"/>
      <c r="AN109" s="906"/>
      <c r="AO109" s="907"/>
      <c r="AP109" s="905" t="s">
        <v>412</v>
      </c>
      <c r="AQ109" s="906"/>
      <c r="AR109" s="906"/>
      <c r="AS109" s="906"/>
      <c r="AT109" s="908"/>
      <c r="AU109" s="925" t="s">
        <v>409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410</v>
      </c>
      <c r="BR109" s="906"/>
      <c r="BS109" s="906"/>
      <c r="BT109" s="906"/>
      <c r="BU109" s="907"/>
      <c r="BV109" s="905" t="s">
        <v>411</v>
      </c>
      <c r="BW109" s="906"/>
      <c r="BX109" s="906"/>
      <c r="BY109" s="906"/>
      <c r="BZ109" s="907"/>
      <c r="CA109" s="905" t="s">
        <v>294</v>
      </c>
      <c r="CB109" s="906"/>
      <c r="CC109" s="906"/>
      <c r="CD109" s="906"/>
      <c r="CE109" s="907"/>
      <c r="CF109" s="926" t="s">
        <v>412</v>
      </c>
      <c r="CG109" s="926"/>
      <c r="CH109" s="926"/>
      <c r="CI109" s="926"/>
      <c r="CJ109" s="926"/>
      <c r="CK109" s="905" t="s">
        <v>413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410</v>
      </c>
      <c r="DH109" s="906"/>
      <c r="DI109" s="906"/>
      <c r="DJ109" s="906"/>
      <c r="DK109" s="907"/>
      <c r="DL109" s="905" t="s">
        <v>411</v>
      </c>
      <c r="DM109" s="906"/>
      <c r="DN109" s="906"/>
      <c r="DO109" s="906"/>
      <c r="DP109" s="907"/>
      <c r="DQ109" s="905" t="s">
        <v>294</v>
      </c>
      <c r="DR109" s="906"/>
      <c r="DS109" s="906"/>
      <c r="DT109" s="906"/>
      <c r="DU109" s="907"/>
      <c r="DV109" s="905" t="s">
        <v>412</v>
      </c>
      <c r="DW109" s="906"/>
      <c r="DX109" s="906"/>
      <c r="DY109" s="906"/>
      <c r="DZ109" s="908"/>
    </row>
    <row r="110" spans="1:131" s="223" customFormat="1" ht="26.25" customHeight="1" x14ac:dyDescent="0.2">
      <c r="A110" s="909" t="s">
        <v>414</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1690158</v>
      </c>
      <c r="AB110" s="913"/>
      <c r="AC110" s="913"/>
      <c r="AD110" s="913"/>
      <c r="AE110" s="914"/>
      <c r="AF110" s="915">
        <v>1675463</v>
      </c>
      <c r="AG110" s="913"/>
      <c r="AH110" s="913"/>
      <c r="AI110" s="913"/>
      <c r="AJ110" s="914"/>
      <c r="AK110" s="915">
        <v>1700136</v>
      </c>
      <c r="AL110" s="913"/>
      <c r="AM110" s="913"/>
      <c r="AN110" s="913"/>
      <c r="AO110" s="914"/>
      <c r="AP110" s="916">
        <v>25.1</v>
      </c>
      <c r="AQ110" s="917"/>
      <c r="AR110" s="917"/>
      <c r="AS110" s="917"/>
      <c r="AT110" s="918"/>
      <c r="AU110" s="919" t="s">
        <v>69</v>
      </c>
      <c r="AV110" s="920"/>
      <c r="AW110" s="920"/>
      <c r="AX110" s="920"/>
      <c r="AY110" s="920"/>
      <c r="AZ110" s="942" t="s">
        <v>415</v>
      </c>
      <c r="BA110" s="910"/>
      <c r="BB110" s="910"/>
      <c r="BC110" s="910"/>
      <c r="BD110" s="910"/>
      <c r="BE110" s="910"/>
      <c r="BF110" s="910"/>
      <c r="BG110" s="910"/>
      <c r="BH110" s="910"/>
      <c r="BI110" s="910"/>
      <c r="BJ110" s="910"/>
      <c r="BK110" s="910"/>
      <c r="BL110" s="910"/>
      <c r="BM110" s="910"/>
      <c r="BN110" s="910"/>
      <c r="BO110" s="910"/>
      <c r="BP110" s="911"/>
      <c r="BQ110" s="943">
        <v>16873275</v>
      </c>
      <c r="BR110" s="944"/>
      <c r="BS110" s="944"/>
      <c r="BT110" s="944"/>
      <c r="BU110" s="944"/>
      <c r="BV110" s="944">
        <v>16204625</v>
      </c>
      <c r="BW110" s="944"/>
      <c r="BX110" s="944"/>
      <c r="BY110" s="944"/>
      <c r="BZ110" s="944"/>
      <c r="CA110" s="944">
        <v>15134757</v>
      </c>
      <c r="CB110" s="944"/>
      <c r="CC110" s="944"/>
      <c r="CD110" s="944"/>
      <c r="CE110" s="944"/>
      <c r="CF110" s="957">
        <v>223.8</v>
      </c>
      <c r="CG110" s="958"/>
      <c r="CH110" s="958"/>
      <c r="CI110" s="958"/>
      <c r="CJ110" s="958"/>
      <c r="CK110" s="959" t="s">
        <v>416</v>
      </c>
      <c r="CL110" s="960"/>
      <c r="CM110" s="942" t="s">
        <v>417</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v>1016209</v>
      </c>
      <c r="DR110" s="944"/>
      <c r="DS110" s="944"/>
      <c r="DT110" s="944"/>
      <c r="DU110" s="944"/>
      <c r="DV110" s="945">
        <v>15</v>
      </c>
      <c r="DW110" s="945"/>
      <c r="DX110" s="945"/>
      <c r="DY110" s="945"/>
      <c r="DZ110" s="946"/>
    </row>
    <row r="111" spans="1:131" s="223" customFormat="1" ht="26.25" customHeight="1" x14ac:dyDescent="0.2">
      <c r="A111" s="947" t="s">
        <v>418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419</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v>1016209</v>
      </c>
      <c r="CB111" s="939"/>
      <c r="CC111" s="939"/>
      <c r="CD111" s="939"/>
      <c r="CE111" s="939"/>
      <c r="CF111" s="933">
        <v>15</v>
      </c>
      <c r="CG111" s="934"/>
      <c r="CH111" s="934"/>
      <c r="CI111" s="934"/>
      <c r="CJ111" s="934"/>
      <c r="CK111" s="961"/>
      <c r="CL111" s="962"/>
      <c r="CM111" s="935" t="s">
        <v>420</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3" customFormat="1" ht="26.25" customHeight="1" x14ac:dyDescent="0.2">
      <c r="A112" s="965" t="s">
        <v>421</v>
      </c>
      <c r="B112" s="966"/>
      <c r="C112" s="936" t="s">
        <v>422</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423</v>
      </c>
      <c r="BA112" s="936"/>
      <c r="BB112" s="936"/>
      <c r="BC112" s="936"/>
      <c r="BD112" s="936"/>
      <c r="BE112" s="936"/>
      <c r="BF112" s="936"/>
      <c r="BG112" s="936"/>
      <c r="BH112" s="936"/>
      <c r="BI112" s="936"/>
      <c r="BJ112" s="936"/>
      <c r="BK112" s="936"/>
      <c r="BL112" s="936"/>
      <c r="BM112" s="936"/>
      <c r="BN112" s="936"/>
      <c r="BO112" s="936"/>
      <c r="BP112" s="937"/>
      <c r="BQ112" s="938">
        <v>3566724</v>
      </c>
      <c r="BR112" s="939"/>
      <c r="BS112" s="939"/>
      <c r="BT112" s="939"/>
      <c r="BU112" s="939"/>
      <c r="BV112" s="939">
        <v>3476433</v>
      </c>
      <c r="BW112" s="939"/>
      <c r="BX112" s="939"/>
      <c r="BY112" s="939"/>
      <c r="BZ112" s="939"/>
      <c r="CA112" s="939">
        <v>3384373</v>
      </c>
      <c r="CB112" s="939"/>
      <c r="CC112" s="939"/>
      <c r="CD112" s="939"/>
      <c r="CE112" s="939"/>
      <c r="CF112" s="933">
        <v>50</v>
      </c>
      <c r="CG112" s="934"/>
      <c r="CH112" s="934"/>
      <c r="CI112" s="934"/>
      <c r="CJ112" s="934"/>
      <c r="CK112" s="961"/>
      <c r="CL112" s="962"/>
      <c r="CM112" s="935" t="s">
        <v>424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3" customFormat="1" ht="26.25" customHeight="1" x14ac:dyDescent="0.2">
      <c r="A113" s="967"/>
      <c r="B113" s="968"/>
      <c r="C113" s="936" t="s">
        <v>425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328695</v>
      </c>
      <c r="AB113" s="951"/>
      <c r="AC113" s="951"/>
      <c r="AD113" s="951"/>
      <c r="AE113" s="952"/>
      <c r="AF113" s="953">
        <v>320561</v>
      </c>
      <c r="AG113" s="951"/>
      <c r="AH113" s="951"/>
      <c r="AI113" s="951"/>
      <c r="AJ113" s="952"/>
      <c r="AK113" s="953">
        <v>333412</v>
      </c>
      <c r="AL113" s="951"/>
      <c r="AM113" s="951"/>
      <c r="AN113" s="951"/>
      <c r="AO113" s="952"/>
      <c r="AP113" s="954">
        <v>4.9000000000000004</v>
      </c>
      <c r="AQ113" s="955"/>
      <c r="AR113" s="955"/>
      <c r="AS113" s="955"/>
      <c r="AT113" s="956"/>
      <c r="AU113" s="921"/>
      <c r="AV113" s="922"/>
      <c r="AW113" s="922"/>
      <c r="AX113" s="922"/>
      <c r="AY113" s="922"/>
      <c r="AZ113" s="935" t="s">
        <v>426</v>
      </c>
      <c r="BA113" s="936"/>
      <c r="BB113" s="936"/>
      <c r="BC113" s="936"/>
      <c r="BD113" s="936"/>
      <c r="BE113" s="936"/>
      <c r="BF113" s="936"/>
      <c r="BG113" s="936"/>
      <c r="BH113" s="936"/>
      <c r="BI113" s="936"/>
      <c r="BJ113" s="936"/>
      <c r="BK113" s="936"/>
      <c r="BL113" s="936"/>
      <c r="BM113" s="936"/>
      <c r="BN113" s="936"/>
      <c r="BO113" s="936"/>
      <c r="BP113" s="937"/>
      <c r="BQ113" s="938">
        <v>2184349</v>
      </c>
      <c r="BR113" s="939"/>
      <c r="BS113" s="939"/>
      <c r="BT113" s="939"/>
      <c r="BU113" s="939"/>
      <c r="BV113" s="939">
        <v>2173281</v>
      </c>
      <c r="BW113" s="939"/>
      <c r="BX113" s="939"/>
      <c r="BY113" s="939"/>
      <c r="BZ113" s="939"/>
      <c r="CA113" s="939">
        <v>2018128</v>
      </c>
      <c r="CB113" s="939"/>
      <c r="CC113" s="939"/>
      <c r="CD113" s="939"/>
      <c r="CE113" s="939"/>
      <c r="CF113" s="933">
        <v>29.8</v>
      </c>
      <c r="CG113" s="934"/>
      <c r="CH113" s="934"/>
      <c r="CI113" s="934"/>
      <c r="CJ113" s="934"/>
      <c r="CK113" s="961"/>
      <c r="CL113" s="962"/>
      <c r="CM113" s="935" t="s">
        <v>427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3" customFormat="1" ht="26.25" customHeight="1" x14ac:dyDescent="0.2">
      <c r="A114" s="967"/>
      <c r="B114" s="968"/>
      <c r="C114" s="936" t="s">
        <v>428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214732</v>
      </c>
      <c r="AB114" s="972"/>
      <c r="AC114" s="972"/>
      <c r="AD114" s="972"/>
      <c r="AE114" s="973"/>
      <c r="AF114" s="974">
        <v>205806</v>
      </c>
      <c r="AG114" s="972"/>
      <c r="AH114" s="972"/>
      <c r="AI114" s="972"/>
      <c r="AJ114" s="973"/>
      <c r="AK114" s="974">
        <v>226693</v>
      </c>
      <c r="AL114" s="972"/>
      <c r="AM114" s="972"/>
      <c r="AN114" s="972"/>
      <c r="AO114" s="973"/>
      <c r="AP114" s="975">
        <v>3.4</v>
      </c>
      <c r="AQ114" s="976"/>
      <c r="AR114" s="976"/>
      <c r="AS114" s="976"/>
      <c r="AT114" s="977"/>
      <c r="AU114" s="921"/>
      <c r="AV114" s="922"/>
      <c r="AW114" s="922"/>
      <c r="AX114" s="922"/>
      <c r="AY114" s="922"/>
      <c r="AZ114" s="935" t="s">
        <v>429</v>
      </c>
      <c r="BA114" s="936"/>
      <c r="BB114" s="936"/>
      <c r="BC114" s="936"/>
      <c r="BD114" s="936"/>
      <c r="BE114" s="936"/>
      <c r="BF114" s="936"/>
      <c r="BG114" s="936"/>
      <c r="BH114" s="936"/>
      <c r="BI114" s="936"/>
      <c r="BJ114" s="936"/>
      <c r="BK114" s="936"/>
      <c r="BL114" s="936"/>
      <c r="BM114" s="936"/>
      <c r="BN114" s="936"/>
      <c r="BO114" s="936"/>
      <c r="BP114" s="937"/>
      <c r="BQ114" s="938">
        <v>2075092</v>
      </c>
      <c r="BR114" s="939"/>
      <c r="BS114" s="939"/>
      <c r="BT114" s="939"/>
      <c r="BU114" s="939"/>
      <c r="BV114" s="939">
        <v>2098023</v>
      </c>
      <c r="BW114" s="939"/>
      <c r="BX114" s="939"/>
      <c r="BY114" s="939"/>
      <c r="BZ114" s="939"/>
      <c r="CA114" s="939">
        <v>2042142</v>
      </c>
      <c r="CB114" s="939"/>
      <c r="CC114" s="939"/>
      <c r="CD114" s="939"/>
      <c r="CE114" s="939"/>
      <c r="CF114" s="933">
        <v>30.2</v>
      </c>
      <c r="CG114" s="934"/>
      <c r="CH114" s="934"/>
      <c r="CI114" s="934"/>
      <c r="CJ114" s="934"/>
      <c r="CK114" s="961"/>
      <c r="CL114" s="962"/>
      <c r="CM114" s="935" t="s">
        <v>430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3" customFormat="1" ht="26.25" customHeight="1" x14ac:dyDescent="0.2">
      <c r="A115" s="967"/>
      <c r="B115" s="968"/>
      <c r="C115" s="936" t="s">
        <v>431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432</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3" customFormat="1" ht="26.25" customHeight="1" x14ac:dyDescent="0.2">
      <c r="A116" s="969"/>
      <c r="B116" s="970"/>
      <c r="C116" s="978" t="s">
        <v>434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435</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3"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437</v>
      </c>
      <c r="Z117" s="907"/>
      <c r="AA117" s="991">
        <v>2233585</v>
      </c>
      <c r="AB117" s="992"/>
      <c r="AC117" s="992"/>
      <c r="AD117" s="992"/>
      <c r="AE117" s="993"/>
      <c r="AF117" s="994">
        <v>2201830</v>
      </c>
      <c r="AG117" s="992"/>
      <c r="AH117" s="992"/>
      <c r="AI117" s="992"/>
      <c r="AJ117" s="993"/>
      <c r="AK117" s="994">
        <v>2260241</v>
      </c>
      <c r="AL117" s="992"/>
      <c r="AM117" s="992"/>
      <c r="AN117" s="992"/>
      <c r="AO117" s="993"/>
      <c r="AP117" s="995"/>
      <c r="AQ117" s="996"/>
      <c r="AR117" s="996"/>
      <c r="AS117" s="996"/>
      <c r="AT117" s="997"/>
      <c r="AU117" s="921"/>
      <c r="AV117" s="922"/>
      <c r="AW117" s="922"/>
      <c r="AX117" s="922"/>
      <c r="AY117" s="922"/>
      <c r="AZ117" s="987" t="s">
        <v>438</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3" customFormat="1" ht="26.25" customHeight="1" x14ac:dyDescent="0.2">
      <c r="A118" s="925" t="s">
        <v>413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410</v>
      </c>
      <c r="AB118" s="906"/>
      <c r="AC118" s="906"/>
      <c r="AD118" s="906"/>
      <c r="AE118" s="907"/>
      <c r="AF118" s="905" t="s">
        <v>411</v>
      </c>
      <c r="AG118" s="906"/>
      <c r="AH118" s="906"/>
      <c r="AI118" s="906"/>
      <c r="AJ118" s="907"/>
      <c r="AK118" s="905" t="s">
        <v>294</v>
      </c>
      <c r="AL118" s="906"/>
      <c r="AM118" s="906"/>
      <c r="AN118" s="906"/>
      <c r="AO118" s="907"/>
      <c r="AP118" s="983" t="s">
        <v>412</v>
      </c>
      <c r="AQ118" s="984"/>
      <c r="AR118" s="984"/>
      <c r="AS118" s="984"/>
      <c r="AT118" s="985"/>
      <c r="AU118" s="921"/>
      <c r="AV118" s="922"/>
      <c r="AW118" s="922"/>
      <c r="AX118" s="922"/>
      <c r="AY118" s="922"/>
      <c r="AZ118" s="986" t="s">
        <v>440</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441</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3" customFormat="1" ht="26.25" customHeight="1" x14ac:dyDescent="0.2">
      <c r="A119" s="1069" t="s">
        <v>416</v>
      </c>
      <c r="B119" s="960"/>
      <c r="C119" s="942" t="s">
        <v>417</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4" t="s">
        <v>177</v>
      </c>
      <c r="BA119" s="244"/>
      <c r="BB119" s="244"/>
      <c r="BC119" s="244"/>
      <c r="BD119" s="244"/>
      <c r="BE119" s="244"/>
      <c r="BF119" s="244"/>
      <c r="BG119" s="244"/>
      <c r="BH119" s="244"/>
      <c r="BI119" s="244"/>
      <c r="BJ119" s="244"/>
      <c r="BK119" s="244"/>
      <c r="BL119" s="244"/>
      <c r="BM119" s="244"/>
      <c r="BN119" s="244"/>
      <c r="BO119" s="990" t="s">
        <v>442</v>
      </c>
      <c r="BP119" s="1018"/>
      <c r="BQ119" s="1012">
        <v>24699440</v>
      </c>
      <c r="BR119" s="1013"/>
      <c r="BS119" s="1013"/>
      <c r="BT119" s="1013"/>
      <c r="BU119" s="1013"/>
      <c r="BV119" s="1013">
        <v>23952362</v>
      </c>
      <c r="BW119" s="1013"/>
      <c r="BX119" s="1013"/>
      <c r="BY119" s="1013"/>
      <c r="BZ119" s="1013"/>
      <c r="CA119" s="1013">
        <v>23595609</v>
      </c>
      <c r="CB119" s="1013"/>
      <c r="CC119" s="1013"/>
      <c r="CD119" s="1013"/>
      <c r="CE119" s="1013"/>
      <c r="CF119" s="1014"/>
      <c r="CG119" s="1015"/>
      <c r="CH119" s="1015"/>
      <c r="CI119" s="1015"/>
      <c r="CJ119" s="1016"/>
      <c r="CK119" s="963"/>
      <c r="CL119" s="964"/>
      <c r="CM119" s="986" t="s">
        <v>443</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3" customFormat="1" ht="26.25" customHeight="1" x14ac:dyDescent="0.2">
      <c r="A120" s="1070"/>
      <c r="B120" s="962"/>
      <c r="C120" s="935" t="s">
        <v>420</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444</v>
      </c>
      <c r="AV120" s="1005"/>
      <c r="AW120" s="1005"/>
      <c r="AX120" s="1005"/>
      <c r="AY120" s="1006"/>
      <c r="AZ120" s="942" t="s">
        <v>445</v>
      </c>
      <c r="BA120" s="910"/>
      <c r="BB120" s="910"/>
      <c r="BC120" s="910"/>
      <c r="BD120" s="910"/>
      <c r="BE120" s="910"/>
      <c r="BF120" s="910"/>
      <c r="BG120" s="910"/>
      <c r="BH120" s="910"/>
      <c r="BI120" s="910"/>
      <c r="BJ120" s="910"/>
      <c r="BK120" s="910"/>
      <c r="BL120" s="910"/>
      <c r="BM120" s="910"/>
      <c r="BN120" s="910"/>
      <c r="BO120" s="910"/>
      <c r="BP120" s="911"/>
      <c r="BQ120" s="943">
        <v>5039401</v>
      </c>
      <c r="BR120" s="944"/>
      <c r="BS120" s="944"/>
      <c r="BT120" s="944"/>
      <c r="BU120" s="944"/>
      <c r="BV120" s="944">
        <v>5431059</v>
      </c>
      <c r="BW120" s="944"/>
      <c r="BX120" s="944"/>
      <c r="BY120" s="944"/>
      <c r="BZ120" s="944"/>
      <c r="CA120" s="944">
        <v>5715555</v>
      </c>
      <c r="CB120" s="944"/>
      <c r="CC120" s="944"/>
      <c r="CD120" s="944"/>
      <c r="CE120" s="944"/>
      <c r="CF120" s="957">
        <v>84.5</v>
      </c>
      <c r="CG120" s="958"/>
      <c r="CH120" s="958"/>
      <c r="CI120" s="958"/>
      <c r="CJ120" s="958"/>
      <c r="CK120" s="1019" t="s">
        <v>446</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3034287</v>
      </c>
      <c r="DH120" s="944"/>
      <c r="DI120" s="944"/>
      <c r="DJ120" s="944"/>
      <c r="DK120" s="944"/>
      <c r="DL120" s="944">
        <v>2839910</v>
      </c>
      <c r="DM120" s="944"/>
      <c r="DN120" s="944"/>
      <c r="DO120" s="944"/>
      <c r="DP120" s="944"/>
      <c r="DQ120" s="944">
        <v>2666735</v>
      </c>
      <c r="DR120" s="944"/>
      <c r="DS120" s="944"/>
      <c r="DT120" s="944"/>
      <c r="DU120" s="944"/>
      <c r="DV120" s="945">
        <v>39.4</v>
      </c>
      <c r="DW120" s="945"/>
      <c r="DX120" s="945"/>
      <c r="DY120" s="945"/>
      <c r="DZ120" s="946"/>
    </row>
    <row r="121" spans="1:130" s="223" customFormat="1" ht="26.25" customHeight="1" x14ac:dyDescent="0.2">
      <c r="A121" s="1070"/>
      <c r="B121" s="962"/>
      <c r="C121" s="987" t="s">
        <v>447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448</v>
      </c>
      <c r="BA121" s="936"/>
      <c r="BB121" s="936"/>
      <c r="BC121" s="936"/>
      <c r="BD121" s="936"/>
      <c r="BE121" s="936"/>
      <c r="BF121" s="936"/>
      <c r="BG121" s="936"/>
      <c r="BH121" s="936"/>
      <c r="BI121" s="936"/>
      <c r="BJ121" s="936"/>
      <c r="BK121" s="936"/>
      <c r="BL121" s="936"/>
      <c r="BM121" s="936"/>
      <c r="BN121" s="936"/>
      <c r="BO121" s="936"/>
      <c r="BP121" s="937"/>
      <c r="BQ121" s="938">
        <v>626343</v>
      </c>
      <c r="BR121" s="939"/>
      <c r="BS121" s="939"/>
      <c r="BT121" s="939"/>
      <c r="BU121" s="939"/>
      <c r="BV121" s="939">
        <v>653361</v>
      </c>
      <c r="BW121" s="939"/>
      <c r="BX121" s="939"/>
      <c r="BY121" s="939"/>
      <c r="BZ121" s="939"/>
      <c r="CA121" s="939">
        <v>1663155</v>
      </c>
      <c r="CB121" s="939"/>
      <c r="CC121" s="939"/>
      <c r="CD121" s="939"/>
      <c r="CE121" s="939"/>
      <c r="CF121" s="933">
        <v>24.6</v>
      </c>
      <c r="CG121" s="934"/>
      <c r="CH121" s="934"/>
      <c r="CI121" s="934"/>
      <c r="CJ121" s="934"/>
      <c r="CK121" s="1022"/>
      <c r="CL121" s="1023"/>
      <c r="CM121" s="1023"/>
      <c r="CN121" s="1023"/>
      <c r="CO121" s="1024"/>
      <c r="CP121" s="1032" t="s">
        <v>393</v>
      </c>
      <c r="CQ121" s="1033"/>
      <c r="CR121" s="1033"/>
      <c r="CS121" s="1033"/>
      <c r="CT121" s="1033"/>
      <c r="CU121" s="1033"/>
      <c r="CV121" s="1033"/>
      <c r="CW121" s="1033"/>
      <c r="CX121" s="1033"/>
      <c r="CY121" s="1033"/>
      <c r="CZ121" s="1033"/>
      <c r="DA121" s="1033"/>
      <c r="DB121" s="1033"/>
      <c r="DC121" s="1033"/>
      <c r="DD121" s="1033"/>
      <c r="DE121" s="1033"/>
      <c r="DF121" s="1034"/>
      <c r="DG121" s="938">
        <v>532437</v>
      </c>
      <c r="DH121" s="939"/>
      <c r="DI121" s="939"/>
      <c r="DJ121" s="939"/>
      <c r="DK121" s="939"/>
      <c r="DL121" s="939">
        <v>636523</v>
      </c>
      <c r="DM121" s="939"/>
      <c r="DN121" s="939"/>
      <c r="DO121" s="939"/>
      <c r="DP121" s="939"/>
      <c r="DQ121" s="939">
        <v>717638</v>
      </c>
      <c r="DR121" s="939"/>
      <c r="DS121" s="939"/>
      <c r="DT121" s="939"/>
      <c r="DU121" s="939"/>
      <c r="DV121" s="940">
        <v>10.6</v>
      </c>
      <c r="DW121" s="940"/>
      <c r="DX121" s="940"/>
      <c r="DY121" s="940"/>
      <c r="DZ121" s="941"/>
    </row>
    <row r="122" spans="1:130" s="223" customFormat="1" ht="26.25" customHeight="1" x14ac:dyDescent="0.2">
      <c r="A122" s="1070"/>
      <c r="B122" s="962"/>
      <c r="C122" s="935" t="s">
        <v>430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449</v>
      </c>
      <c r="BA122" s="978"/>
      <c r="BB122" s="978"/>
      <c r="BC122" s="978"/>
      <c r="BD122" s="978"/>
      <c r="BE122" s="978"/>
      <c r="BF122" s="978"/>
      <c r="BG122" s="978"/>
      <c r="BH122" s="978"/>
      <c r="BI122" s="978"/>
      <c r="BJ122" s="978"/>
      <c r="BK122" s="978"/>
      <c r="BL122" s="978"/>
      <c r="BM122" s="978"/>
      <c r="BN122" s="978"/>
      <c r="BO122" s="978"/>
      <c r="BP122" s="979"/>
      <c r="BQ122" s="1012">
        <v>12803575</v>
      </c>
      <c r="BR122" s="1013"/>
      <c r="BS122" s="1013"/>
      <c r="BT122" s="1013"/>
      <c r="BU122" s="1013"/>
      <c r="BV122" s="1013">
        <v>12109194</v>
      </c>
      <c r="BW122" s="1013"/>
      <c r="BX122" s="1013"/>
      <c r="BY122" s="1013"/>
      <c r="BZ122" s="1013"/>
      <c r="CA122" s="1013">
        <v>11321610</v>
      </c>
      <c r="CB122" s="1013"/>
      <c r="CC122" s="1013"/>
      <c r="CD122" s="1013"/>
      <c r="CE122" s="1013"/>
      <c r="CF122" s="1030">
        <v>167.4</v>
      </c>
      <c r="CG122" s="1031"/>
      <c r="CH122" s="1031"/>
      <c r="CI122" s="1031"/>
      <c r="CJ122" s="1031"/>
      <c r="CK122" s="1022"/>
      <c r="CL122" s="1023"/>
      <c r="CM122" s="1023"/>
      <c r="CN122" s="1023"/>
      <c r="CO122" s="1024"/>
      <c r="CP122" s="1032" t="s">
        <v>392</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3" customFormat="1" ht="26.25" customHeight="1" x14ac:dyDescent="0.2">
      <c r="A123" s="1070"/>
      <c r="B123" s="962"/>
      <c r="C123" s="935" t="s">
        <v>436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4" t="s">
        <v>177</v>
      </c>
      <c r="BA123" s="244"/>
      <c r="BB123" s="244"/>
      <c r="BC123" s="244"/>
      <c r="BD123" s="244"/>
      <c r="BE123" s="244"/>
      <c r="BF123" s="244"/>
      <c r="BG123" s="244"/>
      <c r="BH123" s="244"/>
      <c r="BI123" s="244"/>
      <c r="BJ123" s="244"/>
      <c r="BK123" s="244"/>
      <c r="BL123" s="244"/>
      <c r="BM123" s="244"/>
      <c r="BN123" s="244"/>
      <c r="BO123" s="990" t="s">
        <v>450</v>
      </c>
      <c r="BP123" s="1018"/>
      <c r="BQ123" s="1076">
        <v>18469319</v>
      </c>
      <c r="BR123" s="1077"/>
      <c r="BS123" s="1077"/>
      <c r="BT123" s="1077"/>
      <c r="BU123" s="1077"/>
      <c r="BV123" s="1077">
        <v>18193614</v>
      </c>
      <c r="BW123" s="1077"/>
      <c r="BX123" s="1077"/>
      <c r="BY123" s="1077"/>
      <c r="BZ123" s="1077"/>
      <c r="CA123" s="1077">
        <v>18700320</v>
      </c>
      <c r="CB123" s="1077"/>
      <c r="CC123" s="1077"/>
      <c r="CD123" s="1077"/>
      <c r="CE123" s="1077"/>
      <c r="CF123" s="1014"/>
      <c r="CG123" s="1015"/>
      <c r="CH123" s="1015"/>
      <c r="CI123" s="1015"/>
      <c r="CJ123" s="1016"/>
      <c r="CK123" s="1022"/>
      <c r="CL123" s="1023"/>
      <c r="CM123" s="1023"/>
      <c r="CN123" s="1023"/>
      <c r="CO123" s="1024"/>
      <c r="CP123" s="1032" t="s">
        <v>390</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3" customFormat="1" ht="26.25" customHeight="1" thickBot="1" x14ac:dyDescent="0.25">
      <c r="A124" s="1070"/>
      <c r="B124" s="962"/>
      <c r="C124" s="935" t="s">
        <v>439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451</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86.8</v>
      </c>
      <c r="BR124" s="1040"/>
      <c r="BS124" s="1040"/>
      <c r="BT124" s="1040"/>
      <c r="BU124" s="1040"/>
      <c r="BV124" s="1040">
        <v>85.2</v>
      </c>
      <c r="BW124" s="1040"/>
      <c r="BX124" s="1040"/>
      <c r="BY124" s="1040"/>
      <c r="BZ124" s="1040"/>
      <c r="CA124" s="1040">
        <v>72.3</v>
      </c>
      <c r="CB124" s="1040"/>
      <c r="CC124" s="1040"/>
      <c r="CD124" s="1040"/>
      <c r="CE124" s="1040"/>
      <c r="CF124" s="1041"/>
      <c r="CG124" s="1042"/>
      <c r="CH124" s="1042"/>
      <c r="CI124" s="1042"/>
      <c r="CJ124" s="1043"/>
      <c r="CK124" s="1025"/>
      <c r="CL124" s="1025"/>
      <c r="CM124" s="1025"/>
      <c r="CN124" s="1025"/>
      <c r="CO124" s="1026"/>
      <c r="CP124" s="1032" t="s">
        <v>452</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3" customFormat="1" ht="26.25" customHeight="1" x14ac:dyDescent="0.2">
      <c r="A125" s="1070"/>
      <c r="B125" s="962"/>
      <c r="C125" s="935" t="s">
        <v>441</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5"/>
      <c r="BR125" s="225"/>
      <c r="BS125" s="225"/>
      <c r="BT125" s="225"/>
      <c r="BU125" s="225"/>
      <c r="BV125" s="225"/>
      <c r="BW125" s="225"/>
      <c r="BX125" s="225"/>
      <c r="BY125" s="225"/>
      <c r="BZ125" s="225"/>
      <c r="CA125" s="225"/>
      <c r="CB125" s="225"/>
      <c r="CC125" s="225"/>
      <c r="CD125" s="225"/>
      <c r="CE125" s="225"/>
      <c r="CF125" s="225"/>
      <c r="CG125" s="225"/>
      <c r="CH125" s="225"/>
      <c r="CI125" s="225"/>
      <c r="CJ125" s="247"/>
      <c r="CK125" s="1035" t="s">
        <v>453</v>
      </c>
      <c r="CL125" s="1020"/>
      <c r="CM125" s="1020"/>
      <c r="CN125" s="1020"/>
      <c r="CO125" s="1021"/>
      <c r="CP125" s="942" t="s">
        <v>454</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3" customFormat="1" ht="26.25" customHeight="1" thickBot="1" x14ac:dyDescent="0.25">
      <c r="A126" s="1070"/>
      <c r="B126" s="962"/>
      <c r="C126" s="935" t="s">
        <v>443</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5"/>
      <c r="AV126" s="225"/>
      <c r="AW126" s="225"/>
      <c r="AX126" s="225"/>
      <c r="AY126" s="225"/>
      <c r="AZ126" s="225"/>
      <c r="BA126" s="225"/>
      <c r="BB126" s="225"/>
      <c r="BC126" s="225"/>
      <c r="BD126" s="225"/>
      <c r="BE126" s="225"/>
      <c r="BF126" s="225"/>
      <c r="BG126" s="225"/>
      <c r="BH126" s="225"/>
      <c r="BI126" s="225"/>
      <c r="BJ126" s="225"/>
      <c r="BK126" s="225"/>
      <c r="BL126" s="225"/>
      <c r="BM126" s="225"/>
      <c r="BN126" s="225"/>
      <c r="BO126" s="225"/>
      <c r="BP126" s="225"/>
      <c r="BQ126" s="225"/>
      <c r="BR126" s="225"/>
      <c r="BS126" s="225"/>
      <c r="BT126" s="225"/>
      <c r="BU126" s="225"/>
      <c r="BV126" s="225"/>
      <c r="BW126" s="225"/>
      <c r="BX126" s="225"/>
      <c r="BY126" s="225"/>
      <c r="BZ126" s="225"/>
      <c r="CA126" s="225"/>
      <c r="CB126" s="225"/>
      <c r="CC126" s="225"/>
      <c r="CD126" s="248"/>
      <c r="CE126" s="248"/>
      <c r="CF126" s="248"/>
      <c r="CG126" s="225"/>
      <c r="CH126" s="225"/>
      <c r="CI126" s="225"/>
      <c r="CJ126" s="247"/>
      <c r="CK126" s="1036"/>
      <c r="CL126" s="1023"/>
      <c r="CM126" s="1023"/>
      <c r="CN126" s="1023"/>
      <c r="CO126" s="1024"/>
      <c r="CP126" s="935" t="s">
        <v>455</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3" customFormat="1" ht="26.25" customHeight="1" x14ac:dyDescent="0.2">
      <c r="A127" s="1071"/>
      <c r="B127" s="964"/>
      <c r="C127" s="986" t="s">
        <v>456</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5"/>
      <c r="AV127" s="225"/>
      <c r="AW127" s="225"/>
      <c r="AX127" s="1044" t="s">
        <v>457</v>
      </c>
      <c r="AY127" s="1045"/>
      <c r="AZ127" s="1045"/>
      <c r="BA127" s="1045"/>
      <c r="BB127" s="1045"/>
      <c r="BC127" s="1045"/>
      <c r="BD127" s="1045"/>
      <c r="BE127" s="1046"/>
      <c r="BF127" s="1047" t="s">
        <v>458</v>
      </c>
      <c r="BG127" s="1045"/>
      <c r="BH127" s="1045"/>
      <c r="BI127" s="1045"/>
      <c r="BJ127" s="1045"/>
      <c r="BK127" s="1045"/>
      <c r="BL127" s="1046"/>
      <c r="BM127" s="1047" t="s">
        <v>459</v>
      </c>
      <c r="BN127" s="1045"/>
      <c r="BO127" s="1045"/>
      <c r="BP127" s="1045"/>
      <c r="BQ127" s="1045"/>
      <c r="BR127" s="1045"/>
      <c r="BS127" s="1046"/>
      <c r="BT127" s="1047" t="s">
        <v>460</v>
      </c>
      <c r="BU127" s="1045"/>
      <c r="BV127" s="1045"/>
      <c r="BW127" s="1045"/>
      <c r="BX127" s="1045"/>
      <c r="BY127" s="1045"/>
      <c r="BZ127" s="1068"/>
      <c r="CA127" s="225"/>
      <c r="CB127" s="225"/>
      <c r="CC127" s="225"/>
      <c r="CD127" s="248"/>
      <c r="CE127" s="248"/>
      <c r="CF127" s="248"/>
      <c r="CG127" s="225"/>
      <c r="CH127" s="225"/>
      <c r="CI127" s="225"/>
      <c r="CJ127" s="247"/>
      <c r="CK127" s="1036"/>
      <c r="CL127" s="1023"/>
      <c r="CM127" s="1023"/>
      <c r="CN127" s="1023"/>
      <c r="CO127" s="1024"/>
      <c r="CP127" s="935" t="s">
        <v>461</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3" customFormat="1" ht="26.25" customHeight="1" thickBot="1" x14ac:dyDescent="0.25">
      <c r="A128" s="1054" t="s">
        <v>462</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463</v>
      </c>
      <c r="X128" s="1056"/>
      <c r="Y128" s="1056"/>
      <c r="Z128" s="1057"/>
      <c r="AA128" s="1058">
        <v>76263</v>
      </c>
      <c r="AB128" s="1059"/>
      <c r="AC128" s="1059"/>
      <c r="AD128" s="1059"/>
      <c r="AE128" s="1060"/>
      <c r="AF128" s="1061">
        <v>76692</v>
      </c>
      <c r="AG128" s="1059"/>
      <c r="AH128" s="1059"/>
      <c r="AI128" s="1059"/>
      <c r="AJ128" s="1060"/>
      <c r="AK128" s="1061">
        <v>89578</v>
      </c>
      <c r="AL128" s="1059"/>
      <c r="AM128" s="1059"/>
      <c r="AN128" s="1059"/>
      <c r="AO128" s="1060"/>
      <c r="AP128" s="1062"/>
      <c r="AQ128" s="1063"/>
      <c r="AR128" s="1063"/>
      <c r="AS128" s="1063"/>
      <c r="AT128" s="1064"/>
      <c r="AU128" s="225"/>
      <c r="AV128" s="225"/>
      <c r="AW128" s="225"/>
      <c r="AX128" s="909" t="s">
        <v>464</v>
      </c>
      <c r="AY128" s="910"/>
      <c r="AZ128" s="910"/>
      <c r="BA128" s="910"/>
      <c r="BB128" s="910"/>
      <c r="BC128" s="910"/>
      <c r="BD128" s="910"/>
      <c r="BE128" s="911"/>
      <c r="BF128" s="1065" t="s">
        <v>122</v>
      </c>
      <c r="BG128" s="1066"/>
      <c r="BH128" s="1066"/>
      <c r="BI128" s="1066"/>
      <c r="BJ128" s="1066"/>
      <c r="BK128" s="1066"/>
      <c r="BL128" s="1067"/>
      <c r="BM128" s="1065">
        <v>13.79</v>
      </c>
      <c r="BN128" s="1066"/>
      <c r="BO128" s="1066"/>
      <c r="BP128" s="1066"/>
      <c r="BQ128" s="1066"/>
      <c r="BR128" s="1066"/>
      <c r="BS128" s="1067"/>
      <c r="BT128" s="1065">
        <v>20</v>
      </c>
      <c r="BU128" s="1066"/>
      <c r="BV128" s="1066"/>
      <c r="BW128" s="1066"/>
      <c r="BX128" s="1066"/>
      <c r="BY128" s="1066"/>
      <c r="BZ128" s="1089"/>
      <c r="CA128" s="248"/>
      <c r="CB128" s="248"/>
      <c r="CC128" s="248"/>
      <c r="CD128" s="248"/>
      <c r="CE128" s="248"/>
      <c r="CF128" s="248"/>
      <c r="CG128" s="225"/>
      <c r="CH128" s="225"/>
      <c r="CI128" s="225"/>
      <c r="CJ128" s="247"/>
      <c r="CK128" s="1037"/>
      <c r="CL128" s="1038"/>
      <c r="CM128" s="1038"/>
      <c r="CN128" s="1038"/>
      <c r="CO128" s="1039"/>
      <c r="CP128" s="1048" t="s">
        <v>465</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3"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466</v>
      </c>
      <c r="X129" s="1084"/>
      <c r="Y129" s="1084"/>
      <c r="Z129" s="1085"/>
      <c r="AA129" s="971">
        <v>8360888</v>
      </c>
      <c r="AB129" s="972"/>
      <c r="AC129" s="972"/>
      <c r="AD129" s="972"/>
      <c r="AE129" s="973"/>
      <c r="AF129" s="974">
        <v>7874902</v>
      </c>
      <c r="AG129" s="972"/>
      <c r="AH129" s="972"/>
      <c r="AI129" s="972"/>
      <c r="AJ129" s="973"/>
      <c r="AK129" s="974">
        <v>7865187</v>
      </c>
      <c r="AL129" s="972"/>
      <c r="AM129" s="972"/>
      <c r="AN129" s="972"/>
      <c r="AO129" s="973"/>
      <c r="AP129" s="1086"/>
      <c r="AQ129" s="1087"/>
      <c r="AR129" s="1087"/>
      <c r="AS129" s="1087"/>
      <c r="AT129" s="1088"/>
      <c r="AU129" s="226"/>
      <c r="AV129" s="226"/>
      <c r="AW129" s="226"/>
      <c r="AX129" s="1078" t="s">
        <v>467</v>
      </c>
      <c r="AY129" s="936"/>
      <c r="AZ129" s="936"/>
      <c r="BA129" s="936"/>
      <c r="BB129" s="936"/>
      <c r="BC129" s="936"/>
      <c r="BD129" s="936"/>
      <c r="BE129" s="937"/>
      <c r="BF129" s="1079" t="s">
        <v>122</v>
      </c>
      <c r="BG129" s="1080"/>
      <c r="BH129" s="1080"/>
      <c r="BI129" s="1080"/>
      <c r="BJ129" s="1080"/>
      <c r="BK129" s="1080"/>
      <c r="BL129" s="1081"/>
      <c r="BM129" s="1079">
        <v>18.79</v>
      </c>
      <c r="BN129" s="1080"/>
      <c r="BO129" s="1080"/>
      <c r="BP129" s="1080"/>
      <c r="BQ129" s="1080"/>
      <c r="BR129" s="1080"/>
      <c r="BS129" s="1081"/>
      <c r="BT129" s="1079">
        <v>30</v>
      </c>
      <c r="BU129" s="1080"/>
      <c r="BV129" s="1080"/>
      <c r="BW129" s="1080"/>
      <c r="BX129" s="1080"/>
      <c r="BY129" s="1080"/>
      <c r="BZ129" s="1082"/>
      <c r="CA129" s="249"/>
      <c r="CB129" s="249"/>
      <c r="CC129" s="249"/>
      <c r="CD129" s="249"/>
      <c r="CE129" s="249"/>
      <c r="CF129" s="249"/>
      <c r="CG129" s="249"/>
      <c r="CH129" s="249"/>
      <c r="CI129" s="249"/>
      <c r="CJ129" s="249"/>
      <c r="CK129" s="249"/>
      <c r="CL129" s="249"/>
      <c r="CM129" s="249"/>
      <c r="CN129" s="249"/>
      <c r="CO129" s="249"/>
      <c r="CP129" s="249"/>
      <c r="CQ129" s="249"/>
      <c r="CR129" s="249"/>
      <c r="CS129" s="249"/>
      <c r="CT129" s="249"/>
      <c r="CU129" s="249"/>
      <c r="CV129" s="249"/>
      <c r="CW129" s="249"/>
      <c r="CX129" s="249"/>
      <c r="CY129" s="249"/>
      <c r="CZ129" s="249"/>
      <c r="DA129" s="249"/>
      <c r="DB129" s="249"/>
      <c r="DC129" s="249"/>
      <c r="DD129" s="249"/>
      <c r="DE129" s="249"/>
      <c r="DF129" s="249"/>
      <c r="DG129" s="249"/>
      <c r="DH129" s="249"/>
      <c r="DI129" s="249"/>
      <c r="DJ129" s="249"/>
      <c r="DK129" s="249"/>
      <c r="DL129" s="249"/>
      <c r="DM129" s="249"/>
      <c r="DN129" s="249"/>
      <c r="DO129" s="249"/>
      <c r="DP129" s="226"/>
      <c r="DQ129" s="226"/>
      <c r="DR129" s="226"/>
      <c r="DS129" s="226"/>
      <c r="DT129" s="226"/>
      <c r="DU129" s="226"/>
      <c r="DV129" s="226"/>
      <c r="DW129" s="226"/>
      <c r="DX129" s="226"/>
      <c r="DY129" s="226"/>
      <c r="DZ129" s="226"/>
    </row>
    <row r="130" spans="1:131" s="223" customFormat="1" ht="26.25" customHeight="1" x14ac:dyDescent="0.2">
      <c r="A130" s="947" t="s">
        <v>468</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469</v>
      </c>
      <c r="X130" s="1084"/>
      <c r="Y130" s="1084"/>
      <c r="Z130" s="1085"/>
      <c r="AA130" s="971">
        <v>1185673</v>
      </c>
      <c r="AB130" s="972"/>
      <c r="AC130" s="972"/>
      <c r="AD130" s="972"/>
      <c r="AE130" s="973"/>
      <c r="AF130" s="974">
        <v>1116067</v>
      </c>
      <c r="AG130" s="972"/>
      <c r="AH130" s="972"/>
      <c r="AI130" s="972"/>
      <c r="AJ130" s="973"/>
      <c r="AK130" s="974">
        <v>1102500</v>
      </c>
      <c r="AL130" s="972"/>
      <c r="AM130" s="972"/>
      <c r="AN130" s="972"/>
      <c r="AO130" s="973"/>
      <c r="AP130" s="1086"/>
      <c r="AQ130" s="1087"/>
      <c r="AR130" s="1087"/>
      <c r="AS130" s="1087"/>
      <c r="AT130" s="1088"/>
      <c r="AU130" s="226"/>
      <c r="AV130" s="226"/>
      <c r="AW130" s="226"/>
      <c r="AX130" s="1078" t="s">
        <v>470</v>
      </c>
      <c r="AY130" s="936"/>
      <c r="AZ130" s="936"/>
      <c r="BA130" s="936"/>
      <c r="BB130" s="936"/>
      <c r="BC130" s="936"/>
      <c r="BD130" s="936"/>
      <c r="BE130" s="937"/>
      <c r="BF130" s="1114">
        <v>14.7</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49"/>
      <c r="CB130" s="249"/>
      <c r="CC130" s="249"/>
      <c r="CD130" s="249"/>
      <c r="CE130" s="249"/>
      <c r="CF130" s="249"/>
      <c r="CG130" s="249"/>
      <c r="CH130" s="249"/>
      <c r="CI130" s="249"/>
      <c r="CJ130" s="249"/>
      <c r="CK130" s="249"/>
      <c r="CL130" s="249"/>
      <c r="CM130" s="249"/>
      <c r="CN130" s="249"/>
      <c r="CO130" s="249"/>
      <c r="CP130" s="249"/>
      <c r="CQ130" s="249"/>
      <c r="CR130" s="249"/>
      <c r="CS130" s="249"/>
      <c r="CT130" s="249"/>
      <c r="CU130" s="249"/>
      <c r="CV130" s="249"/>
      <c r="CW130" s="249"/>
      <c r="CX130" s="249"/>
      <c r="CY130" s="249"/>
      <c r="CZ130" s="249"/>
      <c r="DA130" s="249"/>
      <c r="DB130" s="249"/>
      <c r="DC130" s="249"/>
      <c r="DD130" s="249"/>
      <c r="DE130" s="249"/>
      <c r="DF130" s="249"/>
      <c r="DG130" s="249"/>
      <c r="DH130" s="249"/>
      <c r="DI130" s="249"/>
      <c r="DJ130" s="249"/>
      <c r="DK130" s="249"/>
      <c r="DL130" s="249"/>
      <c r="DM130" s="249"/>
      <c r="DN130" s="249"/>
      <c r="DO130" s="249"/>
      <c r="DP130" s="226"/>
      <c r="DQ130" s="226"/>
      <c r="DR130" s="226"/>
      <c r="DS130" s="226"/>
      <c r="DT130" s="226"/>
      <c r="DU130" s="226"/>
      <c r="DV130" s="226"/>
      <c r="DW130" s="226"/>
      <c r="DX130" s="226"/>
      <c r="DY130" s="226"/>
      <c r="DZ130" s="226"/>
    </row>
    <row r="131" spans="1:131" s="223"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471</v>
      </c>
      <c r="X131" s="1121"/>
      <c r="Y131" s="1121"/>
      <c r="Z131" s="1122"/>
      <c r="AA131" s="1017">
        <v>7175215</v>
      </c>
      <c r="AB131" s="999"/>
      <c r="AC131" s="999"/>
      <c r="AD131" s="999"/>
      <c r="AE131" s="1000"/>
      <c r="AF131" s="998">
        <v>6758835</v>
      </c>
      <c r="AG131" s="999"/>
      <c r="AH131" s="999"/>
      <c r="AI131" s="999"/>
      <c r="AJ131" s="1000"/>
      <c r="AK131" s="998">
        <v>6762687</v>
      </c>
      <c r="AL131" s="999"/>
      <c r="AM131" s="999"/>
      <c r="AN131" s="999"/>
      <c r="AO131" s="1000"/>
      <c r="AP131" s="1123"/>
      <c r="AQ131" s="1124"/>
      <c r="AR131" s="1124"/>
      <c r="AS131" s="1124"/>
      <c r="AT131" s="1125"/>
      <c r="AU131" s="226"/>
      <c r="AV131" s="226"/>
      <c r="AW131" s="226"/>
      <c r="AX131" s="1096" t="s">
        <v>472</v>
      </c>
      <c r="AY131" s="739"/>
      <c r="AZ131" s="739"/>
      <c r="BA131" s="739"/>
      <c r="BB131" s="739"/>
      <c r="BC131" s="739"/>
      <c r="BD131" s="739"/>
      <c r="BE131" s="1049"/>
      <c r="BF131" s="1097">
        <v>72.3</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49"/>
      <c r="CB131" s="249"/>
      <c r="CC131" s="249"/>
      <c r="CD131" s="249"/>
      <c r="CE131" s="249"/>
      <c r="CF131" s="249"/>
      <c r="CG131" s="249"/>
      <c r="CH131" s="249"/>
      <c r="CI131" s="249"/>
      <c r="CJ131" s="249"/>
      <c r="CK131" s="249"/>
      <c r="CL131" s="249"/>
      <c r="CM131" s="249"/>
      <c r="CN131" s="249"/>
      <c r="CO131" s="249"/>
      <c r="CP131" s="249"/>
      <c r="CQ131" s="249"/>
      <c r="CR131" s="249"/>
      <c r="CS131" s="249"/>
      <c r="CT131" s="249"/>
      <c r="CU131" s="249"/>
      <c r="CV131" s="249"/>
      <c r="CW131" s="249"/>
      <c r="CX131" s="249"/>
      <c r="CY131" s="249"/>
      <c r="CZ131" s="249"/>
      <c r="DA131" s="249"/>
      <c r="DB131" s="249"/>
      <c r="DC131" s="249"/>
      <c r="DD131" s="249"/>
      <c r="DE131" s="249"/>
      <c r="DF131" s="249"/>
      <c r="DG131" s="249"/>
      <c r="DH131" s="249"/>
      <c r="DI131" s="249"/>
      <c r="DJ131" s="249"/>
      <c r="DK131" s="249"/>
      <c r="DL131" s="249"/>
      <c r="DM131" s="249"/>
      <c r="DN131" s="249"/>
      <c r="DO131" s="249"/>
      <c r="DP131" s="226"/>
      <c r="DQ131" s="226"/>
      <c r="DR131" s="226"/>
      <c r="DS131" s="226"/>
      <c r="DT131" s="226"/>
      <c r="DU131" s="226"/>
      <c r="DV131" s="226"/>
      <c r="DW131" s="226"/>
      <c r="DX131" s="226"/>
      <c r="DY131" s="226"/>
      <c r="DZ131" s="226"/>
    </row>
    <row r="132" spans="1:131" s="223" customFormat="1" ht="26.25" customHeight="1" x14ac:dyDescent="0.2">
      <c r="A132" s="1103" t="s">
        <v>473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474</v>
      </c>
      <c r="W132" s="1107"/>
      <c r="X132" s="1107"/>
      <c r="Y132" s="1107"/>
      <c r="Z132" s="1108"/>
      <c r="AA132" s="1109">
        <v>13.541740559999999</v>
      </c>
      <c r="AB132" s="1110"/>
      <c r="AC132" s="1110"/>
      <c r="AD132" s="1110"/>
      <c r="AE132" s="1111"/>
      <c r="AF132" s="1112">
        <v>14.929658740000001</v>
      </c>
      <c r="AG132" s="1110"/>
      <c r="AH132" s="1110"/>
      <c r="AI132" s="1110"/>
      <c r="AJ132" s="1111"/>
      <c r="AK132" s="1112">
        <v>15.79494955</v>
      </c>
      <c r="AL132" s="1110"/>
      <c r="AM132" s="1110"/>
      <c r="AN132" s="1110"/>
      <c r="AO132" s="1111"/>
      <c r="AP132" s="1014"/>
      <c r="AQ132" s="1015"/>
      <c r="AR132" s="1015"/>
      <c r="AS132" s="1015"/>
      <c r="AT132" s="1113"/>
      <c r="AU132" s="250"/>
      <c r="AV132" s="226"/>
      <c r="AW132" s="226"/>
      <c r="AX132" s="226"/>
      <c r="AY132" s="226"/>
      <c r="AZ132" s="226"/>
      <c r="BA132" s="226"/>
      <c r="BB132" s="226"/>
      <c r="BC132" s="226"/>
      <c r="BD132" s="226"/>
      <c r="BE132" s="226"/>
      <c r="BF132" s="226"/>
      <c r="BG132" s="226"/>
      <c r="BH132" s="226"/>
      <c r="BI132" s="226"/>
      <c r="BJ132" s="226"/>
      <c r="BK132" s="226"/>
      <c r="BL132" s="226"/>
      <c r="BM132" s="226"/>
      <c r="BN132" s="226"/>
      <c r="BO132" s="226"/>
      <c r="BP132" s="226"/>
      <c r="BQ132" s="226"/>
      <c r="BR132" s="226"/>
      <c r="BS132" s="227"/>
      <c r="BT132" s="226"/>
      <c r="BU132" s="226"/>
      <c r="BV132" s="226"/>
      <c r="BW132" s="226"/>
      <c r="BX132" s="226"/>
      <c r="BY132" s="226"/>
      <c r="BZ132" s="226"/>
      <c r="CA132" s="249"/>
      <c r="CB132" s="249"/>
      <c r="CC132" s="249"/>
      <c r="CD132" s="249"/>
      <c r="CE132" s="249"/>
      <c r="CF132" s="249"/>
      <c r="CG132" s="249"/>
      <c r="CH132" s="249"/>
      <c r="CI132" s="249"/>
      <c r="CJ132" s="249"/>
      <c r="CK132" s="249"/>
      <c r="CL132" s="249"/>
      <c r="CM132" s="249"/>
      <c r="CN132" s="249"/>
      <c r="CO132" s="249"/>
      <c r="CP132" s="249"/>
      <c r="CQ132" s="249"/>
      <c r="CR132" s="249"/>
      <c r="CS132" s="249"/>
      <c r="CT132" s="249"/>
      <c r="CU132" s="249"/>
      <c r="CV132" s="249"/>
      <c r="CW132" s="249"/>
      <c r="CX132" s="249"/>
      <c r="CY132" s="249"/>
      <c r="CZ132" s="249"/>
      <c r="DA132" s="249"/>
      <c r="DB132" s="249"/>
      <c r="DC132" s="249"/>
      <c r="DD132" s="249"/>
      <c r="DE132" s="249"/>
      <c r="DF132" s="249"/>
      <c r="DG132" s="249"/>
      <c r="DH132" s="249"/>
      <c r="DI132" s="249"/>
      <c r="DJ132" s="249"/>
      <c r="DK132" s="249"/>
      <c r="DL132" s="249"/>
      <c r="DM132" s="249"/>
      <c r="DN132" s="249"/>
      <c r="DO132" s="249"/>
      <c r="DP132" s="226"/>
      <c r="DQ132" s="226"/>
      <c r="DR132" s="226"/>
      <c r="DS132" s="226"/>
      <c r="DT132" s="226"/>
      <c r="DU132" s="226"/>
      <c r="DV132" s="226"/>
      <c r="DW132" s="226"/>
      <c r="DX132" s="226"/>
      <c r="DY132" s="226"/>
      <c r="DZ132" s="226"/>
    </row>
    <row r="133" spans="1:131" s="223"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475</v>
      </c>
      <c r="W133" s="1090"/>
      <c r="X133" s="1090"/>
      <c r="Y133" s="1090"/>
      <c r="Z133" s="1091"/>
      <c r="AA133" s="1092">
        <v>14.5</v>
      </c>
      <c r="AB133" s="1093"/>
      <c r="AC133" s="1093"/>
      <c r="AD133" s="1093"/>
      <c r="AE133" s="1094"/>
      <c r="AF133" s="1092">
        <v>14.3</v>
      </c>
      <c r="AG133" s="1093"/>
      <c r="AH133" s="1093"/>
      <c r="AI133" s="1093"/>
      <c r="AJ133" s="1094"/>
      <c r="AK133" s="1092">
        <v>14.7</v>
      </c>
      <c r="AL133" s="1093"/>
      <c r="AM133" s="1093"/>
      <c r="AN133" s="1093"/>
      <c r="AO133" s="1094"/>
      <c r="AP133" s="1041"/>
      <c r="AQ133" s="1042"/>
      <c r="AR133" s="1042"/>
      <c r="AS133" s="1042"/>
      <c r="AT133" s="1095"/>
      <c r="AU133" s="226"/>
      <c r="AV133" s="226"/>
      <c r="AW133" s="226"/>
      <c r="AX133" s="226"/>
      <c r="AY133" s="226"/>
      <c r="AZ133" s="226"/>
      <c r="BA133" s="226"/>
      <c r="BB133" s="226"/>
      <c r="BC133" s="226"/>
      <c r="BD133" s="226"/>
      <c r="BE133" s="226"/>
      <c r="BF133" s="226"/>
      <c r="BG133" s="226"/>
      <c r="BH133" s="226"/>
      <c r="BI133" s="226"/>
      <c r="BJ133" s="226"/>
      <c r="BK133" s="226"/>
      <c r="BL133" s="226"/>
      <c r="BM133" s="226"/>
      <c r="BN133" s="249"/>
      <c r="BO133" s="249"/>
      <c r="BP133" s="249"/>
      <c r="BQ133" s="249"/>
      <c r="BR133" s="249"/>
      <c r="BS133" s="249"/>
      <c r="BT133" s="249"/>
      <c r="BU133" s="249"/>
      <c r="BV133" s="249"/>
      <c r="BW133" s="249"/>
      <c r="BX133" s="249"/>
      <c r="BY133" s="249"/>
      <c r="BZ133" s="249"/>
      <c r="CA133" s="249"/>
      <c r="CB133" s="249"/>
      <c r="CC133" s="249"/>
      <c r="CD133" s="249"/>
      <c r="CE133" s="249"/>
      <c r="CF133" s="249"/>
      <c r="CG133" s="249"/>
      <c r="CH133" s="249"/>
      <c r="CI133" s="249"/>
      <c r="CJ133" s="249"/>
      <c r="CK133" s="249"/>
      <c r="CL133" s="249"/>
      <c r="CM133" s="249"/>
      <c r="CN133" s="249"/>
      <c r="CO133" s="249"/>
      <c r="CP133" s="249"/>
      <c r="CQ133" s="249"/>
      <c r="CR133" s="249"/>
      <c r="CS133" s="249"/>
      <c r="CT133" s="249"/>
      <c r="CU133" s="249"/>
      <c r="CV133" s="249"/>
      <c r="CW133" s="249"/>
      <c r="CX133" s="249"/>
      <c r="CY133" s="249"/>
      <c r="CZ133" s="249"/>
      <c r="DA133" s="249"/>
      <c r="DB133" s="249"/>
      <c r="DC133" s="249"/>
      <c r="DD133" s="249"/>
      <c r="DE133" s="249"/>
      <c r="DF133" s="249"/>
      <c r="DG133" s="249"/>
      <c r="DH133" s="249"/>
      <c r="DI133" s="249"/>
      <c r="DJ133" s="249"/>
      <c r="DK133" s="249"/>
      <c r="DL133" s="249"/>
      <c r="DM133" s="249"/>
      <c r="DN133" s="249"/>
      <c r="DO133" s="249"/>
      <c r="DP133" s="226"/>
      <c r="DQ133" s="226"/>
      <c r="DR133" s="226"/>
      <c r="DS133" s="226"/>
      <c r="DT133" s="226"/>
      <c r="DU133" s="226"/>
      <c r="DV133" s="226"/>
      <c r="DW133" s="226"/>
      <c r="DX133" s="226"/>
      <c r="DY133" s="226"/>
      <c r="DZ133" s="226"/>
    </row>
    <row r="134" spans="1:131" ht="11.25" customHeight="1" x14ac:dyDescent="0.2">
      <c r="A134" s="251"/>
      <c r="B134" s="251"/>
      <c r="C134" s="251"/>
      <c r="D134" s="251"/>
      <c r="E134" s="251"/>
      <c r="F134" s="251"/>
      <c r="G134" s="251"/>
      <c r="H134" s="251"/>
      <c r="I134" s="251"/>
      <c r="J134" s="251"/>
      <c r="K134" s="251"/>
      <c r="L134" s="251"/>
      <c r="M134" s="251"/>
      <c r="N134" s="251"/>
      <c r="O134" s="251"/>
      <c r="P134" s="251"/>
      <c r="Q134" s="251"/>
      <c r="R134" s="251"/>
      <c r="S134" s="251"/>
      <c r="T134" s="251"/>
      <c r="U134" s="251"/>
      <c r="V134" s="251"/>
      <c r="W134" s="251"/>
      <c r="X134" s="251"/>
      <c r="Y134" s="251"/>
      <c r="Z134" s="251"/>
      <c r="AA134" s="251"/>
      <c r="AB134" s="251"/>
      <c r="AC134" s="251"/>
      <c r="AD134" s="251"/>
      <c r="AE134" s="251"/>
      <c r="AF134" s="251"/>
      <c r="AG134" s="251"/>
      <c r="AH134" s="251"/>
      <c r="AI134" s="251"/>
      <c r="AJ134" s="251"/>
      <c r="AK134" s="251"/>
      <c r="AL134" s="251"/>
      <c r="AM134" s="251"/>
      <c r="AN134" s="251"/>
      <c r="AO134" s="251"/>
      <c r="AP134" s="251"/>
      <c r="AQ134" s="251"/>
      <c r="AR134" s="251"/>
      <c r="AS134" s="251"/>
      <c r="AT134" s="251"/>
      <c r="AU134" s="226"/>
      <c r="AV134" s="226"/>
      <c r="AW134" s="226"/>
      <c r="AX134" s="226"/>
      <c r="AY134" s="226"/>
      <c r="AZ134" s="226"/>
      <c r="BA134" s="226"/>
      <c r="BB134" s="226"/>
      <c r="BC134" s="226"/>
      <c r="BD134" s="226"/>
      <c r="BE134" s="226"/>
      <c r="BF134" s="226"/>
      <c r="BG134" s="226"/>
      <c r="BH134" s="226"/>
      <c r="BI134" s="226"/>
      <c r="BJ134" s="226"/>
      <c r="BK134" s="226"/>
      <c r="BL134" s="226"/>
      <c r="BM134" s="226"/>
      <c r="BN134" s="249"/>
      <c r="BO134" s="249"/>
      <c r="BP134" s="249"/>
      <c r="BQ134" s="249"/>
      <c r="BR134" s="249"/>
      <c r="BS134" s="249"/>
      <c r="BT134" s="249"/>
      <c r="BU134" s="249"/>
      <c r="BV134" s="249"/>
      <c r="BW134" s="249"/>
      <c r="BX134" s="249"/>
      <c r="BY134" s="249"/>
      <c r="BZ134" s="249"/>
      <c r="CA134" s="249"/>
      <c r="CB134" s="249"/>
      <c r="CC134" s="249"/>
      <c r="CD134" s="249"/>
      <c r="CE134" s="249"/>
      <c r="CF134" s="249"/>
      <c r="CG134" s="249"/>
      <c r="CH134" s="249"/>
      <c r="CI134" s="249"/>
      <c r="CJ134" s="249"/>
      <c r="CK134" s="249"/>
      <c r="CL134" s="249"/>
      <c r="CM134" s="249"/>
      <c r="CN134" s="249"/>
      <c r="CO134" s="249"/>
      <c r="CP134" s="249"/>
      <c r="CQ134" s="249"/>
      <c r="CR134" s="249"/>
      <c r="CS134" s="249"/>
      <c r="CT134" s="249"/>
      <c r="CU134" s="249"/>
      <c r="CV134" s="249"/>
      <c r="CW134" s="249"/>
      <c r="CX134" s="249"/>
      <c r="CY134" s="249"/>
      <c r="CZ134" s="249"/>
      <c r="DA134" s="249"/>
      <c r="DB134" s="249"/>
      <c r="DC134" s="249"/>
      <c r="DD134" s="249"/>
      <c r="DE134" s="249"/>
      <c r="DF134" s="249"/>
      <c r="DG134" s="249"/>
      <c r="DH134" s="249"/>
      <c r="DI134" s="249"/>
      <c r="DJ134" s="249"/>
      <c r="DK134" s="249"/>
      <c r="DL134" s="249"/>
      <c r="DM134" s="249"/>
      <c r="DN134" s="249"/>
      <c r="DO134" s="249"/>
      <c r="DP134" s="226"/>
      <c r="DQ134" s="226"/>
      <c r="DR134" s="226"/>
      <c r="DS134" s="226"/>
      <c r="DT134" s="226"/>
      <c r="DU134" s="226"/>
      <c r="DV134" s="226"/>
      <c r="DW134" s="226"/>
      <c r="DX134" s="226"/>
      <c r="DY134" s="226"/>
      <c r="DZ134" s="226"/>
      <c r="EA134" s="223"/>
    </row>
    <row r="135" spans="1:131" ht="14.4" hidden="1" x14ac:dyDescent="0.2">
      <c r="AU135" s="251"/>
      <c r="AV135" s="251"/>
      <c r="AW135" s="251"/>
      <c r="AX135" s="251"/>
      <c r="AY135" s="251"/>
      <c r="AZ135" s="251"/>
      <c r="BA135" s="251"/>
      <c r="BB135" s="251"/>
      <c r="BC135" s="251"/>
      <c r="BD135" s="251"/>
      <c r="BE135" s="251"/>
      <c r="BF135" s="251"/>
      <c r="BG135" s="251"/>
      <c r="BH135" s="251"/>
      <c r="BI135" s="251"/>
      <c r="BJ135" s="251"/>
      <c r="BK135" s="251"/>
      <c r="BL135" s="251"/>
      <c r="BM135" s="251"/>
      <c r="BN135" s="251"/>
      <c r="BO135" s="251"/>
      <c r="BP135" s="251"/>
      <c r="BQ135" s="251"/>
      <c r="BR135" s="251"/>
      <c r="BS135" s="251"/>
      <c r="BT135" s="251"/>
      <c r="BU135" s="251"/>
      <c r="BV135" s="251"/>
      <c r="BW135" s="251"/>
      <c r="BX135" s="251"/>
      <c r="BY135" s="251"/>
      <c r="BZ135" s="251"/>
      <c r="CA135" s="251"/>
      <c r="CB135" s="251"/>
      <c r="CC135" s="251"/>
      <c r="CD135" s="251"/>
      <c r="CE135" s="251"/>
      <c r="CF135" s="251"/>
      <c r="CG135" s="251"/>
      <c r="CH135" s="251"/>
      <c r="CI135" s="251"/>
      <c r="CJ135" s="251"/>
      <c r="CK135" s="251"/>
      <c r="CL135" s="251"/>
      <c r="CM135" s="251"/>
      <c r="CN135" s="251"/>
      <c r="CO135" s="251"/>
      <c r="CP135" s="251"/>
      <c r="CQ135" s="251"/>
      <c r="CR135" s="251"/>
      <c r="CS135" s="251"/>
      <c r="CT135" s="251"/>
      <c r="CU135" s="251"/>
      <c r="CV135" s="251"/>
      <c r="CW135" s="251"/>
      <c r="CX135" s="251"/>
      <c r="CY135" s="251"/>
      <c r="CZ135" s="251"/>
      <c r="DA135" s="251"/>
      <c r="DB135" s="251"/>
      <c r="DC135" s="251"/>
      <c r="DD135" s="251"/>
      <c r="DE135" s="251"/>
      <c r="DF135" s="251"/>
      <c r="DG135" s="251"/>
      <c r="DH135" s="251"/>
      <c r="DI135" s="251"/>
      <c r="DJ135" s="251"/>
      <c r="DK135" s="251"/>
      <c r="DL135" s="251"/>
      <c r="DM135" s="251"/>
      <c r="DN135" s="251"/>
      <c r="DO135" s="251"/>
      <c r="DP135" s="251"/>
      <c r="DQ135" s="251"/>
      <c r="DR135" s="251"/>
      <c r="DS135" s="251"/>
      <c r="DT135" s="251"/>
      <c r="DU135" s="251"/>
      <c r="DV135" s="251"/>
      <c r="DW135" s="251"/>
      <c r="DX135" s="251"/>
      <c r="DY135" s="251"/>
      <c r="DZ135" s="251"/>
    </row>
  </sheetData>
  <sheetProtection algorithmName="SHA-512" hashValue="lE3Tu/1R8Jsz+/vhWrj7xmhya8hMXET5LV24xQEDyRuEAW7m2Wi7OpnV8bNStjbJ9FYJfDPVYqEWhCutOkJ5eg==" saltValue="4JUjVp2rwVYmL8qCUAQW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53" customWidth="1"/>
    <col min="117" max="16384" width="9" style="252" hidden="1"/>
  </cols>
  <sheetData>
    <row r="1" spans="2:116" ht="13.2" x14ac:dyDescent="0.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row>
    <row r="2" spans="2:116" ht="13.2" x14ac:dyDescent="0.2"/>
    <row r="3" spans="2:116" ht="13.2" x14ac:dyDescent="0.2"/>
    <row r="4" spans="2:116" ht="13.2" x14ac:dyDescent="0.2">
      <c r="R4" s="252"/>
      <c r="S4" s="252"/>
      <c r="T4" s="252"/>
      <c r="U4" s="252"/>
      <c r="V4" s="252"/>
      <c r="W4" s="252"/>
      <c r="X4" s="252"/>
      <c r="Y4" s="252"/>
      <c r="Z4" s="252"/>
      <c r="AA4" s="252"/>
      <c r="AB4" s="252"/>
      <c r="AC4" s="252"/>
      <c r="AD4" s="252"/>
      <c r="AE4" s="252"/>
      <c r="AF4" s="252"/>
      <c r="AG4" s="252"/>
      <c r="AH4" s="252"/>
      <c r="AI4" s="252"/>
      <c r="AJ4" s="252"/>
      <c r="AK4" s="252"/>
      <c r="AL4" s="252"/>
      <c r="AM4" s="252"/>
      <c r="AN4" s="252"/>
      <c r="AO4" s="252"/>
      <c r="AP4" s="252"/>
      <c r="AQ4" s="252"/>
      <c r="AR4" s="252"/>
      <c r="AS4" s="252"/>
      <c r="AT4" s="252"/>
      <c r="AU4" s="252"/>
      <c r="AV4" s="252"/>
      <c r="AW4" s="252"/>
      <c r="AX4" s="252"/>
      <c r="AY4" s="252"/>
      <c r="AZ4" s="252"/>
      <c r="BA4" s="252"/>
      <c r="BB4" s="252"/>
      <c r="BC4" s="252"/>
      <c r="BD4" s="252"/>
      <c r="BE4" s="252"/>
      <c r="BF4" s="252"/>
      <c r="BG4" s="252"/>
      <c r="BH4" s="252"/>
      <c r="BI4" s="252"/>
      <c r="BJ4" s="252"/>
      <c r="BK4" s="252"/>
      <c r="BL4" s="252"/>
      <c r="BM4" s="252"/>
      <c r="BN4" s="252"/>
      <c r="BO4" s="252"/>
      <c r="BP4" s="252"/>
      <c r="BQ4" s="252"/>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row>
    <row r="5" spans="2:116" ht="13.2" x14ac:dyDescent="0.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2"/>
      <c r="AT5" s="252"/>
      <c r="AU5" s="252"/>
      <c r="AV5" s="252"/>
      <c r="AW5" s="252"/>
      <c r="AX5" s="252"/>
      <c r="AY5" s="252"/>
      <c r="AZ5" s="252"/>
      <c r="BA5" s="252"/>
      <c r="BB5" s="252"/>
      <c r="BC5" s="252"/>
      <c r="BD5" s="252"/>
      <c r="BE5" s="252"/>
      <c r="BF5" s="252"/>
      <c r="BG5" s="252"/>
      <c r="BH5" s="252"/>
      <c r="BI5" s="252"/>
      <c r="BJ5" s="252"/>
      <c r="BK5" s="252"/>
      <c r="BL5" s="252"/>
      <c r="BM5" s="252"/>
      <c r="BN5" s="252"/>
      <c r="BO5" s="252"/>
      <c r="BP5" s="252"/>
      <c r="BQ5" s="252"/>
      <c r="BR5" s="252"/>
      <c r="BS5" s="252"/>
      <c r="BT5" s="252"/>
      <c r="BU5" s="252"/>
      <c r="BV5" s="252"/>
      <c r="BW5" s="252"/>
      <c r="BX5" s="252"/>
      <c r="BY5" s="252"/>
      <c r="BZ5" s="252"/>
      <c r="CA5" s="252"/>
      <c r="CB5" s="252"/>
      <c r="CC5" s="252"/>
      <c r="CD5" s="252"/>
      <c r="CE5" s="252"/>
      <c r="CF5" s="252"/>
      <c r="CG5" s="252"/>
      <c r="CH5" s="252"/>
      <c r="CI5" s="252"/>
      <c r="CJ5" s="252"/>
      <c r="CK5" s="252"/>
      <c r="CL5" s="252"/>
      <c r="CM5" s="252"/>
      <c r="CN5" s="252"/>
      <c r="CO5" s="252"/>
      <c r="CP5" s="252"/>
      <c r="CQ5" s="252"/>
      <c r="CR5" s="252"/>
      <c r="CS5" s="252"/>
      <c r="CT5" s="252"/>
      <c r="CU5" s="252"/>
      <c r="CV5" s="252"/>
      <c r="CW5" s="252"/>
      <c r="CX5" s="252"/>
      <c r="CY5" s="252"/>
      <c r="CZ5" s="252"/>
      <c r="DA5" s="252"/>
      <c r="DB5" s="252"/>
      <c r="DC5" s="252"/>
      <c r="DD5" s="252"/>
      <c r="DE5" s="252"/>
      <c r="DF5" s="252"/>
      <c r="DG5" s="252"/>
      <c r="DH5" s="252"/>
      <c r="DI5" s="252"/>
      <c r="DJ5" s="252"/>
      <c r="DK5" s="252"/>
      <c r="DL5" s="25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2"/>
      <c r="J18" s="252"/>
      <c r="K18" s="252"/>
      <c r="L18" s="252"/>
      <c r="M18" s="252"/>
      <c r="N18" s="252"/>
      <c r="O18" s="252"/>
      <c r="P18" s="252"/>
      <c r="Q18" s="252"/>
      <c r="R18" s="252"/>
      <c r="S18" s="252"/>
      <c r="T18" s="252"/>
      <c r="U18" s="252"/>
      <c r="V18" s="252"/>
      <c r="W18" s="252"/>
      <c r="X18" s="252"/>
      <c r="Y18" s="252"/>
      <c r="Z18" s="252"/>
      <c r="AA18" s="252"/>
      <c r="AB18" s="252"/>
      <c r="AC18" s="252"/>
      <c r="AD18" s="252"/>
      <c r="AE18" s="252"/>
      <c r="AF18" s="252"/>
      <c r="AG18" s="252"/>
      <c r="AH18" s="252"/>
      <c r="AI18" s="252"/>
      <c r="AJ18" s="252"/>
      <c r="AK18" s="252"/>
      <c r="AL18" s="252"/>
      <c r="AM18" s="252"/>
      <c r="AN18" s="252"/>
      <c r="AO18" s="252"/>
      <c r="AP18" s="252"/>
      <c r="AQ18" s="252"/>
      <c r="AR18" s="252"/>
      <c r="AS18" s="252"/>
      <c r="AT18" s="252"/>
      <c r="AU18" s="252"/>
      <c r="AV18" s="252"/>
      <c r="AW18" s="252"/>
      <c r="AX18" s="252"/>
      <c r="AY18" s="252"/>
      <c r="AZ18" s="252"/>
      <c r="BA18" s="252"/>
      <c r="BB18" s="252"/>
      <c r="BC18" s="252"/>
      <c r="BD18" s="252"/>
      <c r="BE18" s="252"/>
      <c r="BF18" s="252"/>
      <c r="BG18" s="252"/>
      <c r="BH18" s="252"/>
      <c r="BI18" s="252"/>
      <c r="BJ18" s="252"/>
      <c r="BK18" s="252"/>
      <c r="BL18" s="252"/>
      <c r="BM18" s="252"/>
      <c r="BN18" s="252"/>
      <c r="BO18" s="252"/>
      <c r="BP18" s="252"/>
      <c r="BQ18" s="252"/>
      <c r="BR18" s="252"/>
      <c r="BS18" s="252"/>
      <c r="BT18" s="252"/>
      <c r="BU18" s="252"/>
      <c r="BV18" s="252"/>
      <c r="BW18" s="252"/>
      <c r="BX18" s="252"/>
      <c r="BY18" s="252"/>
      <c r="BZ18" s="252"/>
      <c r="CA18" s="252"/>
      <c r="CB18" s="252"/>
      <c r="CC18" s="252"/>
      <c r="CD18" s="252"/>
      <c r="CE18" s="252"/>
      <c r="CF18" s="252"/>
      <c r="CG18" s="252"/>
      <c r="CH18" s="252"/>
      <c r="CI18" s="252"/>
      <c r="CJ18" s="252"/>
      <c r="CK18" s="252"/>
      <c r="CL18" s="252"/>
      <c r="CM18" s="252"/>
      <c r="CN18" s="252"/>
      <c r="CO18" s="252"/>
      <c r="CP18" s="252"/>
      <c r="CQ18" s="252"/>
      <c r="CR18" s="252"/>
      <c r="CS18" s="252"/>
      <c r="CT18" s="252"/>
      <c r="CU18" s="252"/>
      <c r="CV18" s="252"/>
      <c r="CW18" s="252"/>
      <c r="CX18" s="252"/>
      <c r="CY18" s="252"/>
      <c r="CZ18" s="252"/>
      <c r="DA18" s="252"/>
      <c r="DB18" s="252"/>
      <c r="DC18" s="252"/>
      <c r="DD18" s="252"/>
      <c r="DE18" s="252"/>
      <c r="DF18" s="252"/>
      <c r="DG18" s="252"/>
      <c r="DH18" s="252"/>
      <c r="DI18" s="252"/>
      <c r="DJ18" s="252"/>
      <c r="DK18" s="252"/>
      <c r="DL18" s="252"/>
    </row>
    <row r="19" spans="9:116" ht="13.2" x14ac:dyDescent="0.2"/>
    <row r="20" spans="9:116" ht="13.2" x14ac:dyDescent="0.2"/>
    <row r="21" spans="9:116" ht="13.2" x14ac:dyDescent="0.2">
      <c r="DL21" s="252"/>
    </row>
    <row r="22" spans="9:116" ht="13.2" x14ac:dyDescent="0.2">
      <c r="DI22" s="252"/>
      <c r="DJ22" s="252"/>
      <c r="DK22" s="252"/>
      <c r="DL22" s="252"/>
    </row>
    <row r="23" spans="9:116" ht="13.2" x14ac:dyDescent="0.2">
      <c r="CY23" s="252"/>
      <c r="CZ23" s="252"/>
      <c r="DA23" s="252"/>
      <c r="DB23" s="252"/>
      <c r="DC23" s="252"/>
      <c r="DD23" s="252"/>
      <c r="DE23" s="252"/>
      <c r="DF23" s="252"/>
      <c r="DG23" s="252"/>
      <c r="DH23" s="252"/>
      <c r="DI23" s="252"/>
      <c r="DJ23" s="252"/>
      <c r="DK23" s="252"/>
      <c r="DL23" s="25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2"/>
      <c r="DA35" s="252"/>
      <c r="DB35" s="252"/>
      <c r="DC35" s="252"/>
      <c r="DD35" s="252"/>
      <c r="DE35" s="252"/>
      <c r="DF35" s="252"/>
      <c r="DG35" s="252"/>
      <c r="DH35" s="252"/>
      <c r="DI35" s="252"/>
      <c r="DJ35" s="252"/>
      <c r="DK35" s="252"/>
      <c r="DL35" s="252"/>
    </row>
    <row r="36" spans="15:116" ht="13.2" x14ac:dyDescent="0.2"/>
    <row r="37" spans="15:116" ht="13.2" x14ac:dyDescent="0.2">
      <c r="DL37" s="252"/>
    </row>
    <row r="38" spans="15:116" ht="13.2" x14ac:dyDescent="0.2">
      <c r="DI38" s="252"/>
      <c r="DJ38" s="252"/>
      <c r="DK38" s="252"/>
      <c r="DL38" s="252"/>
    </row>
    <row r="39" spans="15:116" ht="13.2" x14ac:dyDescent="0.2"/>
    <row r="40" spans="15:116" ht="13.2" x14ac:dyDescent="0.2"/>
    <row r="41" spans="15:116" ht="13.2" x14ac:dyDescent="0.2"/>
    <row r="42" spans="15:116" ht="13.2" x14ac:dyDescent="0.2"/>
    <row r="43" spans="15:116" ht="13.2" x14ac:dyDescent="0.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c r="BA43" s="252"/>
      <c r="BB43" s="252"/>
      <c r="BC43" s="252"/>
      <c r="BD43" s="252"/>
      <c r="BE43" s="252"/>
      <c r="BF43" s="252"/>
      <c r="BG43" s="252"/>
      <c r="BH43" s="252"/>
      <c r="BI43" s="252"/>
      <c r="BJ43" s="252"/>
      <c r="BK43" s="252"/>
      <c r="BL43" s="252"/>
      <c r="BM43" s="252"/>
      <c r="BN43" s="252"/>
      <c r="BO43" s="252"/>
      <c r="BP43" s="252"/>
      <c r="BQ43" s="252"/>
      <c r="BR43" s="252"/>
      <c r="BS43" s="252"/>
      <c r="BT43" s="252"/>
      <c r="BU43" s="252"/>
      <c r="BV43" s="252"/>
      <c r="BW43" s="252"/>
      <c r="BX43" s="252"/>
      <c r="BY43" s="252"/>
      <c r="BZ43" s="252"/>
      <c r="CA43" s="252"/>
      <c r="CB43" s="252"/>
      <c r="CC43" s="252"/>
      <c r="CD43" s="252"/>
      <c r="CE43" s="252"/>
      <c r="CF43" s="252"/>
      <c r="CG43" s="252"/>
      <c r="CH43" s="252"/>
      <c r="CI43" s="252"/>
      <c r="CJ43" s="252"/>
      <c r="CK43" s="252"/>
      <c r="CL43" s="252"/>
      <c r="CM43" s="252"/>
      <c r="CN43" s="252"/>
      <c r="CO43" s="252"/>
      <c r="CP43" s="252"/>
      <c r="CQ43" s="252"/>
      <c r="CR43" s="252"/>
      <c r="CS43" s="252"/>
      <c r="CT43" s="252"/>
      <c r="CU43" s="252"/>
      <c r="CV43" s="252"/>
      <c r="CW43" s="252"/>
      <c r="CX43" s="252"/>
      <c r="CY43" s="252"/>
      <c r="CZ43" s="252"/>
      <c r="DA43" s="252"/>
      <c r="DB43" s="252"/>
      <c r="DC43" s="252"/>
      <c r="DD43" s="252"/>
      <c r="DE43" s="252"/>
      <c r="DF43" s="252"/>
      <c r="DG43" s="252"/>
      <c r="DH43" s="252"/>
      <c r="DI43" s="252"/>
      <c r="DJ43" s="252"/>
      <c r="DK43" s="252"/>
      <c r="DL43" s="252"/>
    </row>
    <row r="44" spans="15:116" ht="13.2" x14ac:dyDescent="0.2">
      <c r="DL44" s="252"/>
    </row>
    <row r="45" spans="15:116" ht="13.2" x14ac:dyDescent="0.2"/>
    <row r="46" spans="15:116" ht="13.2" x14ac:dyDescent="0.2">
      <c r="DA46" s="252"/>
      <c r="DB46" s="252"/>
      <c r="DC46" s="252"/>
      <c r="DD46" s="252"/>
      <c r="DE46" s="252"/>
      <c r="DF46" s="252"/>
      <c r="DG46" s="252"/>
      <c r="DH46" s="252"/>
      <c r="DI46" s="252"/>
      <c r="DJ46" s="252"/>
      <c r="DK46" s="252"/>
      <c r="DL46" s="252"/>
    </row>
    <row r="47" spans="15:116" ht="13.2" x14ac:dyDescent="0.2"/>
    <row r="48" spans="15:116" ht="13.2" x14ac:dyDescent="0.2"/>
    <row r="49" spans="104:116" ht="13.2" x14ac:dyDescent="0.2"/>
    <row r="50" spans="104:116" ht="13.2" x14ac:dyDescent="0.2">
      <c r="CZ50" s="252"/>
      <c r="DA50" s="252"/>
      <c r="DB50" s="252"/>
      <c r="DC50" s="252"/>
      <c r="DD50" s="252"/>
      <c r="DE50" s="252"/>
      <c r="DF50" s="252"/>
      <c r="DG50" s="252"/>
      <c r="DH50" s="252"/>
      <c r="DI50" s="252"/>
      <c r="DJ50" s="252"/>
      <c r="DK50" s="252"/>
      <c r="DL50" s="252"/>
    </row>
    <row r="51" spans="104:116" ht="13.2" x14ac:dyDescent="0.2"/>
    <row r="52" spans="104:116" ht="13.2" x14ac:dyDescent="0.2"/>
    <row r="53" spans="104:116" ht="13.2" x14ac:dyDescent="0.2">
      <c r="DL53" s="25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2"/>
      <c r="DD67" s="252"/>
      <c r="DE67" s="252"/>
      <c r="DF67" s="252"/>
      <c r="DG67" s="252"/>
      <c r="DH67" s="252"/>
      <c r="DI67" s="252"/>
      <c r="DJ67" s="252"/>
      <c r="DK67" s="252"/>
      <c r="DL67" s="25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DqzYKQBxesBFm0vvDMKbpOYzoJHK0Lfmn9OidLJ27ZA7t+UUzbQSq0uGBhCI/tMMDGNjRSACFZV5AhaHwZGyQ==" saltValue="OjD54/WO7jE6unEL9nwM+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4" customWidth="1"/>
    <col min="37" max="44" width="17" style="254" customWidth="1"/>
    <col min="45" max="45" width="6.109375" style="260" customWidth="1"/>
    <col min="46" max="46" width="3" style="258" customWidth="1"/>
    <col min="47" max="47" width="19.109375" style="254" hidden="1" customWidth="1"/>
    <col min="48" max="52" width="12.6640625" style="254" hidden="1" customWidth="1"/>
    <col min="53" max="16384" width="8.6640625" style="254" hidden="1"/>
  </cols>
  <sheetData>
    <row r="1" spans="1:46" ht="13.2" x14ac:dyDescent="0.2">
      <c r="AS1" s="254"/>
      <c r="AT1" s="254"/>
    </row>
    <row r="2" spans="1:46" ht="13.2" x14ac:dyDescent="0.2">
      <c r="AS2" s="254"/>
      <c r="AT2" s="254"/>
    </row>
    <row r="3" spans="1:46" ht="13.2" x14ac:dyDescent="0.2">
      <c r="AS3" s="254"/>
      <c r="AT3" s="254"/>
    </row>
    <row r="4" spans="1:46" ht="13.2" x14ac:dyDescent="0.2">
      <c r="AS4" s="254"/>
      <c r="AT4" s="254"/>
    </row>
    <row r="5" spans="1:46" ht="16.2" x14ac:dyDescent="0.2">
      <c r="A5" s="255" t="s">
        <v>477</v>
      </c>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7"/>
    </row>
    <row r="6" spans="1:46" ht="13.2" x14ac:dyDescent="0.2">
      <c r="A6" s="258"/>
      <c r="AK6" s="259" t="s">
        <v>478</v>
      </c>
      <c r="AL6" s="259"/>
      <c r="AM6" s="259"/>
      <c r="AN6" s="259"/>
    </row>
    <row r="7" spans="1:46" ht="13.5" customHeight="1" x14ac:dyDescent="0.2">
      <c r="A7" s="258"/>
      <c r="AK7" s="261"/>
      <c r="AL7" s="262"/>
      <c r="AM7" s="262"/>
      <c r="AN7" s="263"/>
      <c r="AO7" s="1127" t="s">
        <v>479</v>
      </c>
      <c r="AP7" s="264"/>
      <c r="AQ7" s="265" t="s">
        <v>480</v>
      </c>
      <c r="AR7" s="266"/>
    </row>
    <row r="8" spans="1:46" ht="13.2" x14ac:dyDescent="0.2">
      <c r="A8" s="258"/>
      <c r="AK8" s="267"/>
      <c r="AL8" s="268"/>
      <c r="AM8" s="268"/>
      <c r="AN8" s="269"/>
      <c r="AO8" s="1128"/>
      <c r="AP8" s="270" t="s">
        <v>481</v>
      </c>
      <c r="AQ8" s="271" t="s">
        <v>482</v>
      </c>
      <c r="AR8" s="272" t="s">
        <v>483</v>
      </c>
    </row>
    <row r="9" spans="1:46" ht="13.2" x14ac:dyDescent="0.2">
      <c r="A9" s="258"/>
      <c r="AK9" s="1129" t="s">
        <v>484</v>
      </c>
      <c r="AL9" s="1130"/>
      <c r="AM9" s="1130"/>
      <c r="AN9" s="1131"/>
      <c r="AO9" s="273">
        <v>2389707</v>
      </c>
      <c r="AP9" s="273">
        <v>109912</v>
      </c>
      <c r="AQ9" s="274">
        <v>90328</v>
      </c>
      <c r="AR9" s="275">
        <v>21.7</v>
      </c>
    </row>
    <row r="10" spans="1:46" ht="13.5" customHeight="1" x14ac:dyDescent="0.2">
      <c r="A10" s="258"/>
      <c r="AK10" s="1129" t="s">
        <v>485</v>
      </c>
      <c r="AL10" s="1130"/>
      <c r="AM10" s="1130"/>
      <c r="AN10" s="1131"/>
      <c r="AO10" s="276">
        <v>37867</v>
      </c>
      <c r="AP10" s="276">
        <v>1742</v>
      </c>
      <c r="AQ10" s="277">
        <v>7878</v>
      </c>
      <c r="AR10" s="278">
        <v>-77.900000000000006</v>
      </c>
    </row>
    <row r="11" spans="1:46" ht="13.5" customHeight="1" x14ac:dyDescent="0.2">
      <c r="A11" s="258"/>
      <c r="AK11" s="1129" t="s">
        <v>486</v>
      </c>
      <c r="AL11" s="1130"/>
      <c r="AM11" s="1130"/>
      <c r="AN11" s="1131"/>
      <c r="AO11" s="276">
        <v>32767</v>
      </c>
      <c r="AP11" s="276">
        <v>1507</v>
      </c>
      <c r="AQ11" s="277">
        <v>2111</v>
      </c>
      <c r="AR11" s="278">
        <v>-28.6</v>
      </c>
    </row>
    <row r="12" spans="1:46" ht="13.5" customHeight="1" x14ac:dyDescent="0.2">
      <c r="A12" s="258"/>
      <c r="AK12" s="1129" t="s">
        <v>487</v>
      </c>
      <c r="AL12" s="1130"/>
      <c r="AM12" s="1130"/>
      <c r="AN12" s="1131"/>
      <c r="AO12" s="276" t="s">
        <v>488</v>
      </c>
      <c r="AP12" s="276" t="s">
        <v>488</v>
      </c>
      <c r="AQ12" s="277">
        <v>26</v>
      </c>
      <c r="AR12" s="278" t="s">
        <v>488</v>
      </c>
    </row>
    <row r="13" spans="1:46" ht="13.5" customHeight="1" x14ac:dyDescent="0.2">
      <c r="A13" s="258"/>
      <c r="AK13" s="1129" t="s">
        <v>489</v>
      </c>
      <c r="AL13" s="1130"/>
      <c r="AM13" s="1130"/>
      <c r="AN13" s="1131"/>
      <c r="AO13" s="276">
        <v>89737</v>
      </c>
      <c r="AP13" s="276">
        <v>4127</v>
      </c>
      <c r="AQ13" s="277">
        <v>2999</v>
      </c>
      <c r="AR13" s="278">
        <v>37.6</v>
      </c>
    </row>
    <row r="14" spans="1:46" ht="13.5" customHeight="1" x14ac:dyDescent="0.2">
      <c r="A14" s="258"/>
      <c r="AK14" s="1129" t="s">
        <v>490</v>
      </c>
      <c r="AL14" s="1130"/>
      <c r="AM14" s="1130"/>
      <c r="AN14" s="1131"/>
      <c r="AO14" s="276" t="s">
        <v>488</v>
      </c>
      <c r="AP14" s="276" t="s">
        <v>488</v>
      </c>
      <c r="AQ14" s="277">
        <v>1839</v>
      </c>
      <c r="AR14" s="278" t="s">
        <v>488</v>
      </c>
    </row>
    <row r="15" spans="1:46" ht="13.5" customHeight="1" x14ac:dyDescent="0.2">
      <c r="A15" s="258"/>
      <c r="AK15" s="1132" t="s">
        <v>491</v>
      </c>
      <c r="AL15" s="1133"/>
      <c r="AM15" s="1133"/>
      <c r="AN15" s="1134"/>
      <c r="AO15" s="276">
        <v>-65795</v>
      </c>
      <c r="AP15" s="276">
        <v>-3026</v>
      </c>
      <c r="AQ15" s="277">
        <v>-5426</v>
      </c>
      <c r="AR15" s="278">
        <v>-44.2</v>
      </c>
    </row>
    <row r="16" spans="1:46" ht="13.2" x14ac:dyDescent="0.2">
      <c r="A16" s="258"/>
      <c r="AK16" s="1132" t="s">
        <v>177</v>
      </c>
      <c r="AL16" s="1133"/>
      <c r="AM16" s="1133"/>
      <c r="AN16" s="1134"/>
      <c r="AO16" s="276">
        <v>2484283</v>
      </c>
      <c r="AP16" s="276">
        <v>114262</v>
      </c>
      <c r="AQ16" s="277">
        <v>99756</v>
      </c>
      <c r="AR16" s="278">
        <v>14.5</v>
      </c>
    </row>
    <row r="17" spans="1:46" ht="13.2" x14ac:dyDescent="0.2">
      <c r="A17" s="258"/>
    </row>
    <row r="18" spans="1:46" ht="13.2" x14ac:dyDescent="0.2">
      <c r="A18" s="258"/>
      <c r="AQ18" s="279"/>
      <c r="AR18" s="279"/>
    </row>
    <row r="19" spans="1:46" ht="13.2" x14ac:dyDescent="0.2">
      <c r="A19" s="258"/>
      <c r="AK19" s="254" t="s">
        <v>492</v>
      </c>
    </row>
    <row r="20" spans="1:46" ht="13.2" x14ac:dyDescent="0.2">
      <c r="A20" s="258"/>
      <c r="AK20" s="280"/>
      <c r="AL20" s="281"/>
      <c r="AM20" s="281"/>
      <c r="AN20" s="282"/>
      <c r="AO20" s="283" t="s">
        <v>493</v>
      </c>
      <c r="AP20" s="284" t="s">
        <v>494</v>
      </c>
      <c r="AQ20" s="285" t="s">
        <v>495</v>
      </c>
      <c r="AR20" s="286"/>
    </row>
    <row r="21" spans="1:46" s="259" customFormat="1" ht="13.2" x14ac:dyDescent="0.2">
      <c r="A21" s="287"/>
      <c r="AK21" s="1135" t="s">
        <v>496</v>
      </c>
      <c r="AL21" s="1136"/>
      <c r="AM21" s="1136"/>
      <c r="AN21" s="1137"/>
      <c r="AO21" s="288">
        <v>12.33</v>
      </c>
      <c r="AP21" s="289">
        <v>9.01</v>
      </c>
      <c r="AQ21" s="290">
        <v>3.32</v>
      </c>
      <c r="AS21" s="291"/>
      <c r="AT21" s="287"/>
    </row>
    <row r="22" spans="1:46" s="259" customFormat="1" ht="13.2" x14ac:dyDescent="0.2">
      <c r="A22" s="287"/>
      <c r="AK22" s="1135" t="s">
        <v>497</v>
      </c>
      <c r="AL22" s="1136"/>
      <c r="AM22" s="1136"/>
      <c r="AN22" s="1137"/>
      <c r="AO22" s="292">
        <v>95.7</v>
      </c>
      <c r="AP22" s="293">
        <v>97.5</v>
      </c>
      <c r="AQ22" s="294">
        <v>-1.8</v>
      </c>
      <c r="AR22" s="279"/>
      <c r="AS22" s="291"/>
      <c r="AT22" s="287"/>
    </row>
    <row r="23" spans="1:46" s="259" customFormat="1" ht="13.2" x14ac:dyDescent="0.2">
      <c r="A23" s="287"/>
      <c r="AP23" s="279"/>
      <c r="AQ23" s="279"/>
      <c r="AR23" s="279"/>
      <c r="AS23" s="291"/>
      <c r="AT23" s="287"/>
    </row>
    <row r="24" spans="1:46" s="259" customFormat="1" ht="13.2" x14ac:dyDescent="0.2">
      <c r="A24" s="287"/>
      <c r="AP24" s="279"/>
      <c r="AQ24" s="279"/>
      <c r="AR24" s="279"/>
      <c r="AS24" s="291"/>
      <c r="AT24" s="287"/>
    </row>
    <row r="25" spans="1:46" s="259" customFormat="1" ht="13.2" x14ac:dyDescent="0.2">
      <c r="A25" s="295"/>
      <c r="B25" s="296"/>
      <c r="C25" s="296"/>
      <c r="D25" s="296"/>
      <c r="E25" s="296"/>
      <c r="F25" s="296"/>
      <c r="G25" s="296"/>
      <c r="H25" s="296"/>
      <c r="I25" s="296"/>
      <c r="J25" s="296"/>
      <c r="K25" s="296"/>
      <c r="L25" s="296"/>
      <c r="M25" s="296"/>
      <c r="N25" s="296"/>
      <c r="O25" s="296"/>
      <c r="P25" s="296"/>
      <c r="Q25" s="296"/>
      <c r="R25" s="296"/>
      <c r="S25" s="296"/>
      <c r="T25" s="296"/>
      <c r="U25" s="296"/>
      <c r="V25" s="296"/>
      <c r="W25" s="296"/>
      <c r="X25" s="296"/>
      <c r="Y25" s="296"/>
      <c r="Z25" s="296"/>
      <c r="AA25" s="296"/>
      <c r="AB25" s="296"/>
      <c r="AC25" s="296"/>
      <c r="AD25" s="296"/>
      <c r="AE25" s="296"/>
      <c r="AF25" s="296"/>
      <c r="AG25" s="296"/>
      <c r="AH25" s="296"/>
      <c r="AI25" s="296"/>
      <c r="AJ25" s="296"/>
      <c r="AK25" s="296"/>
      <c r="AL25" s="296"/>
      <c r="AM25" s="296"/>
      <c r="AN25" s="296"/>
      <c r="AO25" s="296"/>
      <c r="AP25" s="297"/>
      <c r="AQ25" s="297"/>
      <c r="AR25" s="297"/>
      <c r="AS25" s="298"/>
      <c r="AT25" s="287"/>
    </row>
    <row r="26" spans="1:46" s="259" customFormat="1" ht="13.2" x14ac:dyDescent="0.2">
      <c r="A26" s="1126" t="s">
        <v>498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299"/>
      <c r="AS27" s="254"/>
      <c r="AT27" s="254"/>
    </row>
    <row r="28" spans="1:46" ht="16.2" x14ac:dyDescent="0.2">
      <c r="A28" s="255" t="s">
        <v>499</v>
      </c>
      <c r="B28" s="256"/>
      <c r="C28" s="256"/>
      <c r="D28" s="256"/>
      <c r="E28" s="256"/>
      <c r="F28" s="256"/>
      <c r="G28" s="256"/>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300"/>
    </row>
    <row r="29" spans="1:46" ht="13.2" x14ac:dyDescent="0.2">
      <c r="A29" s="258"/>
      <c r="AK29" s="259" t="s">
        <v>500</v>
      </c>
      <c r="AL29" s="259"/>
      <c r="AM29" s="259"/>
      <c r="AN29" s="259"/>
      <c r="AS29" s="301"/>
    </row>
    <row r="30" spans="1:46" ht="13.5" customHeight="1" x14ac:dyDescent="0.2">
      <c r="A30" s="258"/>
      <c r="AK30" s="261"/>
      <c r="AL30" s="262"/>
      <c r="AM30" s="262"/>
      <c r="AN30" s="263"/>
      <c r="AO30" s="1127" t="s">
        <v>479</v>
      </c>
      <c r="AP30" s="264"/>
      <c r="AQ30" s="265" t="s">
        <v>480</v>
      </c>
      <c r="AR30" s="266"/>
    </row>
    <row r="31" spans="1:46" ht="13.2" x14ac:dyDescent="0.2">
      <c r="A31" s="258"/>
      <c r="AK31" s="267"/>
      <c r="AL31" s="268"/>
      <c r="AM31" s="268"/>
      <c r="AN31" s="269"/>
      <c r="AO31" s="1128"/>
      <c r="AP31" s="270" t="s">
        <v>481</v>
      </c>
      <c r="AQ31" s="271" t="s">
        <v>482</v>
      </c>
      <c r="AR31" s="272" t="s">
        <v>483</v>
      </c>
    </row>
    <row r="32" spans="1:46" ht="27" customHeight="1" x14ac:dyDescent="0.2">
      <c r="A32" s="258"/>
      <c r="AK32" s="1143" t="s">
        <v>501</v>
      </c>
      <c r="AL32" s="1144"/>
      <c r="AM32" s="1144"/>
      <c r="AN32" s="1145"/>
      <c r="AO32" s="302">
        <v>1700136</v>
      </c>
      <c r="AP32" s="302">
        <v>78196</v>
      </c>
      <c r="AQ32" s="303">
        <v>56025</v>
      </c>
      <c r="AR32" s="304">
        <v>39.6</v>
      </c>
    </row>
    <row r="33" spans="1:46" ht="13.5" customHeight="1" x14ac:dyDescent="0.2">
      <c r="A33" s="258"/>
      <c r="AK33" s="1143" t="s">
        <v>502</v>
      </c>
      <c r="AL33" s="1144"/>
      <c r="AM33" s="1144"/>
      <c r="AN33" s="1145"/>
      <c r="AO33" s="302" t="s">
        <v>488</v>
      </c>
      <c r="AP33" s="302" t="s">
        <v>488</v>
      </c>
      <c r="AQ33" s="303" t="s">
        <v>488</v>
      </c>
      <c r="AR33" s="304" t="s">
        <v>488</v>
      </c>
    </row>
    <row r="34" spans="1:46" ht="27" customHeight="1" x14ac:dyDescent="0.2">
      <c r="A34" s="258"/>
      <c r="AK34" s="1143" t="s">
        <v>503</v>
      </c>
      <c r="AL34" s="1144"/>
      <c r="AM34" s="1144"/>
      <c r="AN34" s="1145"/>
      <c r="AO34" s="302" t="s">
        <v>488</v>
      </c>
      <c r="AP34" s="302" t="s">
        <v>488</v>
      </c>
      <c r="AQ34" s="303" t="s">
        <v>488</v>
      </c>
      <c r="AR34" s="304" t="s">
        <v>488</v>
      </c>
    </row>
    <row r="35" spans="1:46" ht="27" customHeight="1" x14ac:dyDescent="0.2">
      <c r="A35" s="258"/>
      <c r="AK35" s="1143" t="s">
        <v>504</v>
      </c>
      <c r="AL35" s="1144"/>
      <c r="AM35" s="1144"/>
      <c r="AN35" s="1145"/>
      <c r="AO35" s="302">
        <v>333412</v>
      </c>
      <c r="AP35" s="302">
        <v>15335</v>
      </c>
      <c r="AQ35" s="303">
        <v>18604</v>
      </c>
      <c r="AR35" s="304">
        <v>-17.600000000000001</v>
      </c>
    </row>
    <row r="36" spans="1:46" ht="27" customHeight="1" x14ac:dyDescent="0.2">
      <c r="A36" s="258"/>
      <c r="AK36" s="1143" t="s">
        <v>505</v>
      </c>
      <c r="AL36" s="1144"/>
      <c r="AM36" s="1144"/>
      <c r="AN36" s="1145"/>
      <c r="AO36" s="302">
        <v>226693</v>
      </c>
      <c r="AP36" s="302">
        <v>10427</v>
      </c>
      <c r="AQ36" s="303">
        <v>2667</v>
      </c>
      <c r="AR36" s="304">
        <v>291</v>
      </c>
    </row>
    <row r="37" spans="1:46" ht="13.5" customHeight="1" x14ac:dyDescent="0.2">
      <c r="A37" s="258"/>
      <c r="AK37" s="1143" t="s">
        <v>506</v>
      </c>
      <c r="AL37" s="1144"/>
      <c r="AM37" s="1144"/>
      <c r="AN37" s="1145"/>
      <c r="AO37" s="302" t="s">
        <v>488</v>
      </c>
      <c r="AP37" s="302" t="s">
        <v>488</v>
      </c>
      <c r="AQ37" s="303">
        <v>441</v>
      </c>
      <c r="AR37" s="304" t="s">
        <v>488</v>
      </c>
    </row>
    <row r="38" spans="1:46" ht="27" customHeight="1" x14ac:dyDescent="0.2">
      <c r="A38" s="258"/>
      <c r="AK38" s="1146" t="s">
        <v>507</v>
      </c>
      <c r="AL38" s="1147"/>
      <c r="AM38" s="1147"/>
      <c r="AN38" s="1148"/>
      <c r="AO38" s="305" t="s">
        <v>488</v>
      </c>
      <c r="AP38" s="305" t="s">
        <v>488</v>
      </c>
      <c r="AQ38" s="306">
        <v>6</v>
      </c>
      <c r="AR38" s="294" t="s">
        <v>488</v>
      </c>
      <c r="AS38" s="301"/>
    </row>
    <row r="39" spans="1:46" ht="13.2" x14ac:dyDescent="0.2">
      <c r="A39" s="258"/>
      <c r="AK39" s="1146" t="s">
        <v>508</v>
      </c>
      <c r="AL39" s="1147"/>
      <c r="AM39" s="1147"/>
      <c r="AN39" s="1148"/>
      <c r="AO39" s="302">
        <v>-89578</v>
      </c>
      <c r="AP39" s="302">
        <v>-4120</v>
      </c>
      <c r="AQ39" s="303">
        <v>-4261</v>
      </c>
      <c r="AR39" s="304">
        <v>-3.3</v>
      </c>
      <c r="AS39" s="301"/>
    </row>
    <row r="40" spans="1:46" ht="27" customHeight="1" x14ac:dyDescent="0.2">
      <c r="A40" s="258"/>
      <c r="AK40" s="1143" t="s">
        <v>509</v>
      </c>
      <c r="AL40" s="1144"/>
      <c r="AM40" s="1144"/>
      <c r="AN40" s="1145"/>
      <c r="AO40" s="302">
        <v>-1102500</v>
      </c>
      <c r="AP40" s="302">
        <v>-50708</v>
      </c>
      <c r="AQ40" s="303">
        <v>-49695</v>
      </c>
      <c r="AR40" s="304">
        <v>2</v>
      </c>
      <c r="AS40" s="301"/>
    </row>
    <row r="41" spans="1:46" ht="13.2" x14ac:dyDescent="0.2">
      <c r="A41" s="258"/>
      <c r="AK41" s="1149" t="s">
        <v>287</v>
      </c>
      <c r="AL41" s="1150"/>
      <c r="AM41" s="1150"/>
      <c r="AN41" s="1151"/>
      <c r="AO41" s="302">
        <v>1068163</v>
      </c>
      <c r="AP41" s="302">
        <v>49129</v>
      </c>
      <c r="AQ41" s="303">
        <v>23786</v>
      </c>
      <c r="AR41" s="304">
        <v>106.5</v>
      </c>
      <c r="AS41" s="301"/>
    </row>
    <row r="42" spans="1:46" ht="13.2" x14ac:dyDescent="0.2">
      <c r="A42" s="258"/>
      <c r="AK42" s="307"/>
      <c r="AQ42" s="279"/>
      <c r="AR42" s="279"/>
      <c r="AS42" s="301"/>
    </row>
    <row r="43" spans="1:46" ht="13.2" x14ac:dyDescent="0.2">
      <c r="A43" s="258"/>
      <c r="AP43" s="308"/>
      <c r="AQ43" s="279"/>
      <c r="AS43" s="301"/>
    </row>
    <row r="44" spans="1:46" ht="13.2" x14ac:dyDescent="0.2">
      <c r="A44" s="258"/>
      <c r="AQ44" s="279"/>
    </row>
    <row r="45" spans="1:46" ht="13.2" x14ac:dyDescent="0.2">
      <c r="A45" s="256"/>
      <c r="B45" s="256"/>
      <c r="C45" s="256"/>
      <c r="D45" s="256"/>
      <c r="E45" s="256"/>
      <c r="F45" s="256"/>
      <c r="G45" s="256"/>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309"/>
      <c r="AR45" s="256"/>
      <c r="AS45" s="256"/>
      <c r="AT45" s="254"/>
    </row>
    <row r="46" spans="1:46" ht="13.2" x14ac:dyDescent="0.2">
      <c r="A46" s="310"/>
      <c r="B46" s="310"/>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0"/>
      <c r="AH46" s="310"/>
      <c r="AI46" s="310"/>
      <c r="AJ46" s="310"/>
      <c r="AK46" s="310"/>
      <c r="AL46" s="310"/>
      <c r="AM46" s="310"/>
      <c r="AN46" s="310"/>
      <c r="AO46" s="310"/>
      <c r="AP46" s="310"/>
      <c r="AQ46" s="310"/>
      <c r="AR46" s="310"/>
      <c r="AS46" s="310"/>
      <c r="AT46" s="254"/>
    </row>
    <row r="47" spans="1:46" ht="17.25" customHeight="1" x14ac:dyDescent="0.2">
      <c r="A47" s="311" t="s">
        <v>510</v>
      </c>
    </row>
    <row r="48" spans="1:46" ht="13.2" x14ac:dyDescent="0.2">
      <c r="A48" s="258"/>
      <c r="AK48" s="312" t="s">
        <v>511</v>
      </c>
      <c r="AL48" s="312"/>
      <c r="AM48" s="312"/>
      <c r="AN48" s="312"/>
      <c r="AO48" s="312"/>
      <c r="AP48" s="312"/>
      <c r="AQ48" s="313"/>
      <c r="AR48" s="312"/>
    </row>
    <row r="49" spans="1:44" ht="13.5" customHeight="1" x14ac:dyDescent="0.2">
      <c r="A49" s="258"/>
      <c r="AK49" s="314"/>
      <c r="AL49" s="315"/>
      <c r="AM49" s="1138" t="s">
        <v>479</v>
      </c>
      <c r="AN49" s="1140" t="s">
        <v>512</v>
      </c>
      <c r="AO49" s="1141"/>
      <c r="AP49" s="1141"/>
      <c r="AQ49" s="1141"/>
      <c r="AR49" s="1142"/>
    </row>
    <row r="50" spans="1:44" ht="13.2" x14ac:dyDescent="0.2">
      <c r="A50" s="258"/>
      <c r="AK50" s="316"/>
      <c r="AL50" s="317"/>
      <c r="AM50" s="1139"/>
      <c r="AN50" s="318" t="s">
        <v>513</v>
      </c>
      <c r="AO50" s="319" t="s">
        <v>514</v>
      </c>
      <c r="AP50" s="320" t="s">
        <v>515</v>
      </c>
      <c r="AQ50" s="321" t="s">
        <v>516</v>
      </c>
      <c r="AR50" s="322" t="s">
        <v>517</v>
      </c>
    </row>
    <row r="51" spans="1:44" ht="13.2" x14ac:dyDescent="0.2">
      <c r="A51" s="258"/>
      <c r="AK51" s="314" t="s">
        <v>518</v>
      </c>
      <c r="AL51" s="315"/>
      <c r="AM51" s="323">
        <v>262127</v>
      </c>
      <c r="AN51" s="324">
        <v>11035</v>
      </c>
      <c r="AO51" s="325">
        <v>-29.7</v>
      </c>
      <c r="AP51" s="326">
        <v>74581</v>
      </c>
      <c r="AQ51" s="327">
        <v>7</v>
      </c>
      <c r="AR51" s="328">
        <v>-36.700000000000003</v>
      </c>
    </row>
    <row r="52" spans="1:44" ht="13.2" x14ac:dyDescent="0.2">
      <c r="A52" s="258"/>
      <c r="AK52" s="329"/>
      <c r="AL52" s="330" t="s">
        <v>519</v>
      </c>
      <c r="AM52" s="331">
        <v>178748</v>
      </c>
      <c r="AN52" s="332">
        <v>7525</v>
      </c>
      <c r="AO52" s="333">
        <v>-6.4</v>
      </c>
      <c r="AP52" s="334">
        <v>41563</v>
      </c>
      <c r="AQ52" s="335">
        <v>6.8</v>
      </c>
      <c r="AR52" s="336">
        <v>-13.2</v>
      </c>
    </row>
    <row r="53" spans="1:44" ht="13.2" x14ac:dyDescent="0.2">
      <c r="A53" s="258"/>
      <c r="AK53" s="314" t="s">
        <v>520</v>
      </c>
      <c r="AL53" s="315"/>
      <c r="AM53" s="323">
        <v>1105071</v>
      </c>
      <c r="AN53" s="324">
        <v>47667</v>
      </c>
      <c r="AO53" s="325">
        <v>332</v>
      </c>
      <c r="AP53" s="326">
        <v>76347</v>
      </c>
      <c r="AQ53" s="327">
        <v>2.4</v>
      </c>
      <c r="AR53" s="328">
        <v>329.6</v>
      </c>
    </row>
    <row r="54" spans="1:44" ht="13.2" x14ac:dyDescent="0.2">
      <c r="A54" s="258"/>
      <c r="AK54" s="329"/>
      <c r="AL54" s="330" t="s">
        <v>519</v>
      </c>
      <c r="AM54" s="331">
        <v>646052</v>
      </c>
      <c r="AN54" s="332">
        <v>27867</v>
      </c>
      <c r="AO54" s="333">
        <v>270.3</v>
      </c>
      <c r="AP54" s="334">
        <v>41762</v>
      </c>
      <c r="AQ54" s="335">
        <v>0.5</v>
      </c>
      <c r="AR54" s="336">
        <v>269.8</v>
      </c>
    </row>
    <row r="55" spans="1:44" ht="13.2" x14ac:dyDescent="0.2">
      <c r="A55" s="258"/>
      <c r="AK55" s="314" t="s">
        <v>521</v>
      </c>
      <c r="AL55" s="315"/>
      <c r="AM55" s="323">
        <v>866278</v>
      </c>
      <c r="AN55" s="324">
        <v>38282</v>
      </c>
      <c r="AO55" s="325">
        <v>-19.7</v>
      </c>
      <c r="AP55" s="326">
        <v>69604</v>
      </c>
      <c r="AQ55" s="327">
        <v>-8.8000000000000007</v>
      </c>
      <c r="AR55" s="328">
        <v>-10.9</v>
      </c>
    </row>
    <row r="56" spans="1:44" ht="13.2" x14ac:dyDescent="0.2">
      <c r="A56" s="258"/>
      <c r="AK56" s="329"/>
      <c r="AL56" s="330" t="s">
        <v>519</v>
      </c>
      <c r="AM56" s="331">
        <v>438643</v>
      </c>
      <c r="AN56" s="332">
        <v>19384</v>
      </c>
      <c r="AO56" s="333">
        <v>-30.4</v>
      </c>
      <c r="AP56" s="334">
        <v>36247</v>
      </c>
      <c r="AQ56" s="335">
        <v>-13.2</v>
      </c>
      <c r="AR56" s="336">
        <v>-17.2</v>
      </c>
    </row>
    <row r="57" spans="1:44" ht="13.2" x14ac:dyDescent="0.2">
      <c r="A57" s="258"/>
      <c r="AK57" s="314" t="s">
        <v>522</v>
      </c>
      <c r="AL57" s="315"/>
      <c r="AM57" s="323">
        <v>1178321</v>
      </c>
      <c r="AN57" s="324">
        <v>53068</v>
      </c>
      <c r="AO57" s="325">
        <v>38.6</v>
      </c>
      <c r="AP57" s="326">
        <v>68410</v>
      </c>
      <c r="AQ57" s="327">
        <v>-1.7</v>
      </c>
      <c r="AR57" s="328">
        <v>40.299999999999997</v>
      </c>
    </row>
    <row r="58" spans="1:44" ht="13.2" x14ac:dyDescent="0.2">
      <c r="A58" s="258"/>
      <c r="AK58" s="329"/>
      <c r="AL58" s="330" t="s">
        <v>519</v>
      </c>
      <c r="AM58" s="331">
        <v>254686</v>
      </c>
      <c r="AN58" s="332">
        <v>11470</v>
      </c>
      <c r="AO58" s="333">
        <v>-40.799999999999997</v>
      </c>
      <c r="AP58" s="334">
        <v>35086</v>
      </c>
      <c r="AQ58" s="335">
        <v>-3.2</v>
      </c>
      <c r="AR58" s="336">
        <v>-37.6</v>
      </c>
    </row>
    <row r="59" spans="1:44" ht="13.2" x14ac:dyDescent="0.2">
      <c r="A59" s="258"/>
      <c r="AK59" s="314" t="s">
        <v>523</v>
      </c>
      <c r="AL59" s="315"/>
      <c r="AM59" s="323">
        <v>1259629</v>
      </c>
      <c r="AN59" s="324">
        <v>57935</v>
      </c>
      <c r="AO59" s="325">
        <v>9.1999999999999993</v>
      </c>
      <c r="AP59" s="326">
        <v>73019</v>
      </c>
      <c r="AQ59" s="327">
        <v>6.7</v>
      </c>
      <c r="AR59" s="328">
        <v>2.5</v>
      </c>
    </row>
    <row r="60" spans="1:44" ht="13.2" x14ac:dyDescent="0.2">
      <c r="A60" s="258"/>
      <c r="AK60" s="329"/>
      <c r="AL60" s="330" t="s">
        <v>519</v>
      </c>
      <c r="AM60" s="331">
        <v>238695</v>
      </c>
      <c r="AN60" s="332">
        <v>10979</v>
      </c>
      <c r="AO60" s="333">
        <v>-4.3</v>
      </c>
      <c r="AP60" s="334">
        <v>39427</v>
      </c>
      <c r="AQ60" s="335">
        <v>12.4</v>
      </c>
      <c r="AR60" s="336">
        <v>-16.7</v>
      </c>
    </row>
    <row r="61" spans="1:44" ht="13.2" x14ac:dyDescent="0.2">
      <c r="A61" s="258"/>
      <c r="AK61" s="314" t="s">
        <v>524</v>
      </c>
      <c r="AL61" s="337"/>
      <c r="AM61" s="323">
        <v>934285</v>
      </c>
      <c r="AN61" s="324">
        <v>41597</v>
      </c>
      <c r="AO61" s="325">
        <v>66.099999999999994</v>
      </c>
      <c r="AP61" s="326">
        <v>72392</v>
      </c>
      <c r="AQ61" s="338">
        <v>1.1000000000000001</v>
      </c>
      <c r="AR61" s="328">
        <v>65</v>
      </c>
    </row>
    <row r="62" spans="1:44" ht="13.2" x14ac:dyDescent="0.2">
      <c r="A62" s="258"/>
      <c r="AK62" s="329"/>
      <c r="AL62" s="330" t="s">
        <v>519</v>
      </c>
      <c r="AM62" s="331">
        <v>351365</v>
      </c>
      <c r="AN62" s="332">
        <v>15445</v>
      </c>
      <c r="AO62" s="333">
        <v>37.700000000000003</v>
      </c>
      <c r="AP62" s="334">
        <v>38817</v>
      </c>
      <c r="AQ62" s="335">
        <v>0.7</v>
      </c>
      <c r="AR62" s="336">
        <v>37</v>
      </c>
    </row>
    <row r="63" spans="1:44" ht="13.2" x14ac:dyDescent="0.2">
      <c r="A63" s="258"/>
    </row>
    <row r="64" spans="1:44" ht="13.2" x14ac:dyDescent="0.2">
      <c r="A64" s="258"/>
    </row>
    <row r="65" spans="1:46" ht="13.2" x14ac:dyDescent="0.2">
      <c r="A65" s="258"/>
    </row>
    <row r="66" spans="1:46" ht="13.2" x14ac:dyDescent="0.2">
      <c r="A66" s="339"/>
      <c r="B66" s="310"/>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c r="AG66" s="310"/>
      <c r="AH66" s="310"/>
      <c r="AI66" s="310"/>
      <c r="AJ66" s="310"/>
      <c r="AK66" s="310"/>
      <c r="AL66" s="310"/>
      <c r="AM66" s="310"/>
      <c r="AN66" s="310"/>
      <c r="AO66" s="310"/>
      <c r="AP66" s="310"/>
      <c r="AQ66" s="310"/>
      <c r="AR66" s="310"/>
      <c r="AS66" s="340"/>
    </row>
    <row r="67" spans="1:46" ht="13.5" hidden="1" customHeight="1" x14ac:dyDescent="0.2">
      <c r="AS67" s="254"/>
      <c r="AT67" s="254"/>
    </row>
    <row r="70" spans="1:46" ht="13.2" hidden="1" x14ac:dyDescent="0.2"/>
    <row r="71" spans="1:46" ht="13.2" hidden="1" x14ac:dyDescent="0.2"/>
    <row r="72" spans="1:46" ht="13.2" hidden="1" x14ac:dyDescent="0.2"/>
    <row r="73" spans="1:46" ht="13.2" hidden="1" x14ac:dyDescent="0.2"/>
  </sheetData>
  <sheetProtection algorithmName="SHA-512" hashValue="7aVFfnt/0myhCLioKFPPvoWl/yyWJ6YIDt+iGd0lp3eGLBIVid4sSTl71bjGjfSwnVoflmvtfUlj2cnBKsvMNw==" saltValue="/hnp/bGUYeLpIwqtIzOU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53" customWidth="1"/>
    <col min="126" max="16384" width="9" style="252" hidden="1"/>
  </cols>
  <sheetData>
    <row r="1" spans="2:125" ht="13.5" customHeight="1" x14ac:dyDescent="0.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c r="DQ1" s="252"/>
      <c r="DR1" s="252"/>
      <c r="DS1" s="252"/>
      <c r="DT1" s="252"/>
      <c r="DU1" s="252"/>
    </row>
    <row r="2" spans="2:125" ht="13.2" x14ac:dyDescent="0.2">
      <c r="B2" s="252"/>
      <c r="DG2" s="252"/>
    </row>
    <row r="3" spans="2:125" ht="13.2" x14ac:dyDescent="0.2">
      <c r="C3" s="252"/>
      <c r="D3" s="252"/>
      <c r="E3" s="252"/>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2"/>
      <c r="AN3" s="252"/>
      <c r="AO3" s="252"/>
      <c r="AP3" s="252"/>
      <c r="AQ3" s="252"/>
      <c r="AR3" s="252"/>
      <c r="AS3" s="252"/>
      <c r="AT3" s="252"/>
      <c r="AU3" s="252"/>
      <c r="AV3" s="252"/>
      <c r="AW3" s="252"/>
      <c r="AX3" s="252"/>
      <c r="AY3" s="252"/>
      <c r="AZ3" s="252"/>
      <c r="BA3" s="252"/>
      <c r="BB3" s="252"/>
      <c r="BC3" s="252"/>
      <c r="BD3" s="252"/>
      <c r="BE3" s="252"/>
      <c r="BF3" s="252"/>
      <c r="BG3" s="252"/>
      <c r="BH3" s="252"/>
      <c r="BI3" s="252"/>
      <c r="BJ3" s="252"/>
      <c r="BK3" s="252"/>
      <c r="BL3" s="252"/>
      <c r="BM3" s="252"/>
      <c r="BN3" s="252"/>
      <c r="BO3" s="252"/>
      <c r="BP3" s="252"/>
      <c r="BQ3" s="252"/>
      <c r="BR3" s="252"/>
      <c r="BS3" s="252"/>
      <c r="BT3" s="252"/>
      <c r="BU3" s="252"/>
      <c r="BV3" s="252"/>
      <c r="BW3" s="252"/>
      <c r="BX3" s="252"/>
      <c r="BY3" s="252"/>
      <c r="BZ3" s="252"/>
      <c r="CA3" s="252"/>
      <c r="CB3" s="252"/>
      <c r="CC3" s="252"/>
      <c r="CD3" s="252"/>
      <c r="CE3" s="252"/>
      <c r="CF3" s="252"/>
      <c r="CG3" s="252"/>
      <c r="CH3" s="252"/>
      <c r="CI3" s="252"/>
      <c r="CJ3" s="252"/>
      <c r="CK3" s="252"/>
      <c r="CL3" s="252"/>
      <c r="CM3" s="252"/>
      <c r="CN3" s="252"/>
      <c r="CO3" s="252"/>
      <c r="CP3" s="252"/>
      <c r="CQ3" s="252"/>
      <c r="CR3" s="252"/>
      <c r="CS3" s="252"/>
      <c r="CT3" s="252"/>
      <c r="CU3" s="252"/>
      <c r="CV3" s="252"/>
      <c r="CW3" s="252"/>
      <c r="CX3" s="252"/>
      <c r="CY3" s="252"/>
      <c r="CZ3" s="252"/>
      <c r="DA3" s="252"/>
      <c r="DB3" s="252"/>
      <c r="DC3" s="252"/>
      <c r="DD3" s="252"/>
      <c r="DE3" s="252"/>
      <c r="DF3" s="252"/>
      <c r="DH3" s="252"/>
      <c r="DI3" s="252"/>
      <c r="DJ3" s="252"/>
      <c r="DK3" s="252"/>
      <c r="DL3" s="252"/>
      <c r="DM3" s="252"/>
      <c r="DN3" s="252"/>
      <c r="DO3" s="252"/>
      <c r="DP3" s="252"/>
      <c r="DQ3" s="252"/>
      <c r="DR3" s="252"/>
      <c r="DS3" s="252"/>
      <c r="DT3" s="252"/>
      <c r="DU3" s="252"/>
    </row>
    <row r="4" spans="2:125" ht="13.2" x14ac:dyDescent="0.2"/>
    <row r="5" spans="2:125" ht="13.2" x14ac:dyDescent="0.2"/>
    <row r="6" spans="2:125" ht="13.2" x14ac:dyDescent="0.2"/>
    <row r="7" spans="2:125" ht="13.2" x14ac:dyDescent="0.2"/>
    <row r="8" spans="2:125" ht="13.2" x14ac:dyDescent="0.2"/>
    <row r="9" spans="2:125" ht="13.2" x14ac:dyDescent="0.2">
      <c r="DU9" s="25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2"/>
    </row>
    <row r="18" spans="125:125" ht="13.2" x14ac:dyDescent="0.2"/>
    <row r="19" spans="125:125" ht="13.2" x14ac:dyDescent="0.2"/>
    <row r="20" spans="125:125" ht="13.2" x14ac:dyDescent="0.2">
      <c r="DU20" s="252"/>
    </row>
    <row r="21" spans="125:125" ht="13.2" x14ac:dyDescent="0.2">
      <c r="DU21" s="25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2"/>
    </row>
    <row r="29" spans="125:125" ht="13.2" x14ac:dyDescent="0.2"/>
    <row r="30" spans="125:125" ht="13.2" x14ac:dyDescent="0.2"/>
    <row r="31" spans="125:125" ht="13.2" x14ac:dyDescent="0.2"/>
    <row r="32" spans="125:125" ht="13.2" x14ac:dyDescent="0.2"/>
    <row r="33" spans="2:125" ht="13.2" x14ac:dyDescent="0.2">
      <c r="B33" s="252"/>
      <c r="G33" s="252"/>
      <c r="I33" s="252"/>
    </row>
    <row r="34" spans="2:125" ht="13.2" x14ac:dyDescent="0.2">
      <c r="C34" s="252"/>
      <c r="P34" s="252"/>
      <c r="DE34" s="252"/>
      <c r="DH34" s="252"/>
    </row>
    <row r="35" spans="2:125" ht="13.2" x14ac:dyDescent="0.2">
      <c r="D35" s="252"/>
      <c r="E35" s="252"/>
      <c r="DG35" s="252"/>
      <c r="DJ35" s="252"/>
      <c r="DP35" s="252"/>
      <c r="DQ35" s="252"/>
      <c r="DR35" s="252"/>
      <c r="DS35" s="252"/>
      <c r="DT35" s="252"/>
      <c r="DU35" s="252"/>
    </row>
    <row r="36" spans="2:125" ht="13.2" x14ac:dyDescent="0.2">
      <c r="F36" s="252"/>
      <c r="H36" s="252"/>
      <c r="J36" s="252"/>
      <c r="K36" s="252"/>
      <c r="L36" s="252"/>
      <c r="M36" s="252"/>
      <c r="N36" s="252"/>
      <c r="O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2"/>
      <c r="AY36" s="252"/>
      <c r="AZ36" s="252"/>
      <c r="BA36" s="252"/>
      <c r="BB36" s="252"/>
      <c r="BC36" s="252"/>
      <c r="BD36" s="252"/>
      <c r="BE36" s="252"/>
      <c r="BF36" s="252"/>
      <c r="BG36" s="252"/>
      <c r="BH36" s="252"/>
      <c r="BI36" s="252"/>
      <c r="BJ36" s="252"/>
      <c r="BK36" s="252"/>
      <c r="BL36" s="252"/>
      <c r="BM36" s="252"/>
      <c r="BN36" s="252"/>
      <c r="BO36" s="252"/>
      <c r="BP36" s="252"/>
      <c r="BQ36" s="252"/>
      <c r="BR36" s="252"/>
      <c r="BS36" s="252"/>
      <c r="BT36" s="252"/>
      <c r="BU36" s="252"/>
      <c r="BV36" s="252"/>
      <c r="BW36" s="252"/>
      <c r="BX36" s="252"/>
      <c r="BY36" s="252"/>
      <c r="BZ36" s="252"/>
      <c r="CA36" s="252"/>
      <c r="CB36" s="252"/>
      <c r="CC36" s="252"/>
      <c r="CD36" s="252"/>
      <c r="CE36" s="252"/>
      <c r="CF36" s="252"/>
      <c r="CG36" s="252"/>
      <c r="CH36" s="252"/>
      <c r="CI36" s="252"/>
      <c r="CJ36" s="252"/>
      <c r="CK36" s="252"/>
      <c r="CL36" s="252"/>
      <c r="CM36" s="252"/>
      <c r="CN36" s="252"/>
      <c r="CO36" s="252"/>
      <c r="CP36" s="252"/>
      <c r="CQ36" s="252"/>
      <c r="CR36" s="252"/>
      <c r="CS36" s="252"/>
      <c r="CT36" s="252"/>
      <c r="CU36" s="252"/>
      <c r="CV36" s="252"/>
      <c r="CW36" s="252"/>
      <c r="CX36" s="252"/>
      <c r="CY36" s="252"/>
      <c r="CZ36" s="252"/>
      <c r="DA36" s="252"/>
      <c r="DB36" s="252"/>
      <c r="DC36" s="252"/>
      <c r="DD36" s="252"/>
      <c r="DF36" s="252"/>
      <c r="DI36" s="252"/>
      <c r="DK36" s="252"/>
      <c r="DL36" s="252"/>
      <c r="DM36" s="252"/>
      <c r="DN36" s="252"/>
      <c r="DO36" s="252"/>
      <c r="DP36" s="252"/>
      <c r="DQ36" s="252"/>
      <c r="DR36" s="252"/>
      <c r="DS36" s="252"/>
      <c r="DT36" s="252"/>
      <c r="DU36" s="252"/>
    </row>
    <row r="37" spans="2:125" ht="13.2" x14ac:dyDescent="0.2">
      <c r="DU37" s="252"/>
    </row>
    <row r="38" spans="2:125" ht="13.2" x14ac:dyDescent="0.2">
      <c r="DT38" s="252"/>
      <c r="DU38" s="252"/>
    </row>
    <row r="39" spans="2:125" ht="13.2" x14ac:dyDescent="0.2"/>
    <row r="40" spans="2:125" ht="13.2" x14ac:dyDescent="0.2">
      <c r="DH40" s="252"/>
    </row>
    <row r="41" spans="2:125" ht="13.2" x14ac:dyDescent="0.2">
      <c r="DE41" s="252"/>
    </row>
    <row r="42" spans="2:125" ht="13.2" x14ac:dyDescent="0.2">
      <c r="DG42" s="252"/>
      <c r="DJ42" s="252"/>
    </row>
    <row r="43" spans="2:125" ht="13.2" x14ac:dyDescent="0.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c r="BA43" s="252"/>
      <c r="BB43" s="252"/>
      <c r="BC43" s="252"/>
      <c r="BD43" s="252"/>
      <c r="BE43" s="252"/>
      <c r="BF43" s="252"/>
      <c r="BG43" s="252"/>
      <c r="BH43" s="252"/>
      <c r="BI43" s="252"/>
      <c r="BJ43" s="252"/>
      <c r="BK43" s="252"/>
      <c r="BL43" s="252"/>
      <c r="BM43" s="252"/>
      <c r="BN43" s="252"/>
      <c r="BO43" s="252"/>
      <c r="BP43" s="252"/>
      <c r="BQ43" s="252"/>
      <c r="BR43" s="252"/>
      <c r="BS43" s="252"/>
      <c r="BT43" s="252"/>
      <c r="BU43" s="252"/>
      <c r="BV43" s="252"/>
      <c r="BW43" s="252"/>
      <c r="BX43" s="252"/>
      <c r="BY43" s="252"/>
      <c r="BZ43" s="252"/>
      <c r="CA43" s="252"/>
      <c r="CB43" s="252"/>
      <c r="CC43" s="252"/>
      <c r="CD43" s="252"/>
      <c r="CE43" s="252"/>
      <c r="CF43" s="252"/>
      <c r="CG43" s="252"/>
      <c r="CH43" s="252"/>
      <c r="CI43" s="252"/>
      <c r="CJ43" s="252"/>
      <c r="CK43" s="252"/>
      <c r="CL43" s="252"/>
      <c r="CM43" s="252"/>
      <c r="CN43" s="252"/>
      <c r="CO43" s="252"/>
      <c r="CP43" s="252"/>
      <c r="CQ43" s="252"/>
      <c r="CR43" s="252"/>
      <c r="CS43" s="252"/>
      <c r="CT43" s="252"/>
      <c r="CU43" s="252"/>
      <c r="CV43" s="252"/>
      <c r="CW43" s="252"/>
      <c r="CX43" s="252"/>
      <c r="CY43" s="252"/>
      <c r="CZ43" s="252"/>
      <c r="DA43" s="252"/>
      <c r="DB43" s="252"/>
      <c r="DC43" s="252"/>
      <c r="DD43" s="252"/>
      <c r="DF43" s="252"/>
      <c r="DI43" s="252"/>
      <c r="DK43" s="252"/>
      <c r="DL43" s="252"/>
      <c r="DM43" s="252"/>
      <c r="DN43" s="252"/>
      <c r="DO43" s="252"/>
      <c r="DP43" s="252"/>
      <c r="DQ43" s="252"/>
      <c r="DR43" s="252"/>
      <c r="DS43" s="252"/>
      <c r="DT43" s="252"/>
      <c r="DU43" s="252"/>
    </row>
    <row r="44" spans="2:125" ht="13.2" x14ac:dyDescent="0.2">
      <c r="DU44" s="252"/>
    </row>
    <row r="45" spans="2:125" ht="13.2" x14ac:dyDescent="0.2"/>
    <row r="46" spans="2:125" ht="13.2" x14ac:dyDescent="0.2"/>
    <row r="47" spans="2:125" ht="13.2" x14ac:dyDescent="0.2"/>
    <row r="48" spans="2:125" ht="13.2" x14ac:dyDescent="0.2">
      <c r="DT48" s="252"/>
      <c r="DU48" s="252"/>
    </row>
    <row r="49" spans="120:125" ht="13.2" x14ac:dyDescent="0.2">
      <c r="DU49" s="252"/>
    </row>
    <row r="50" spans="120:125" ht="13.2" x14ac:dyDescent="0.2">
      <c r="DU50" s="252"/>
    </row>
    <row r="51" spans="120:125" ht="13.2" x14ac:dyDescent="0.2">
      <c r="DP51" s="252"/>
      <c r="DQ51" s="252"/>
      <c r="DR51" s="252"/>
      <c r="DS51" s="252"/>
      <c r="DT51" s="252"/>
      <c r="DU51" s="252"/>
    </row>
    <row r="52" spans="120:125" ht="13.2" x14ac:dyDescent="0.2"/>
    <row r="53" spans="120:125" ht="13.2" x14ac:dyDescent="0.2"/>
    <row r="54" spans="120:125" ht="13.2" x14ac:dyDescent="0.2">
      <c r="DU54" s="252"/>
    </row>
    <row r="55" spans="120:125" ht="13.2" x14ac:dyDescent="0.2"/>
    <row r="56" spans="120:125" ht="13.2" x14ac:dyDescent="0.2"/>
    <row r="57" spans="120:125" ht="13.2" x14ac:dyDescent="0.2"/>
    <row r="58" spans="120:125" ht="13.2" x14ac:dyDescent="0.2">
      <c r="DU58" s="252"/>
    </row>
    <row r="59" spans="120:125" ht="13.2" x14ac:dyDescent="0.2"/>
    <row r="60" spans="120:125" ht="13.2" x14ac:dyDescent="0.2"/>
    <row r="61" spans="120:125" ht="13.2" x14ac:dyDescent="0.2"/>
    <row r="62" spans="120:125" ht="13.2" x14ac:dyDescent="0.2"/>
    <row r="63" spans="120:125" ht="13.2" x14ac:dyDescent="0.2">
      <c r="DU63" s="252"/>
    </row>
    <row r="64" spans="120:125" ht="13.2" x14ac:dyDescent="0.2">
      <c r="DT64" s="252"/>
      <c r="DU64" s="252"/>
    </row>
    <row r="65" spans="123:125" ht="13.2" x14ac:dyDescent="0.2"/>
    <row r="66" spans="123:125" ht="13.2" x14ac:dyDescent="0.2"/>
    <row r="67" spans="123:125" ht="13.2" x14ac:dyDescent="0.2"/>
    <row r="68" spans="123:125" ht="13.2" x14ac:dyDescent="0.2"/>
    <row r="69" spans="123:125" ht="13.2" x14ac:dyDescent="0.2">
      <c r="DS69" s="252"/>
      <c r="DT69" s="252"/>
      <c r="DU69" s="25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2"/>
    </row>
    <row r="83" spans="116:125" ht="13.2" x14ac:dyDescent="0.2">
      <c r="DM83" s="252"/>
      <c r="DN83" s="252"/>
      <c r="DO83" s="252"/>
      <c r="DP83" s="252"/>
      <c r="DQ83" s="252"/>
      <c r="DR83" s="252"/>
      <c r="DS83" s="252"/>
      <c r="DT83" s="252"/>
      <c r="DU83" s="252"/>
    </row>
    <row r="84" spans="116:125" ht="13.2" x14ac:dyDescent="0.2"/>
    <row r="85" spans="116:125" ht="13.2" x14ac:dyDescent="0.2"/>
    <row r="86" spans="116:125" ht="13.2" x14ac:dyDescent="0.2"/>
    <row r="87" spans="116:125" ht="13.2" x14ac:dyDescent="0.2"/>
    <row r="88" spans="116:125" ht="13.2" x14ac:dyDescent="0.2">
      <c r="DU88" s="25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2"/>
      <c r="DT94" s="252"/>
      <c r="DU94" s="252"/>
    </row>
    <row r="95" spans="116:125" ht="13.5" customHeight="1" x14ac:dyDescent="0.2">
      <c r="DU95" s="25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2"/>
    </row>
    <row r="102" spans="124:125" ht="13.5" customHeight="1" x14ac:dyDescent="0.2"/>
    <row r="103" spans="124:125" ht="13.5" customHeight="1" x14ac:dyDescent="0.2"/>
    <row r="104" spans="124:125" ht="13.5" customHeight="1" x14ac:dyDescent="0.2">
      <c r="DT104" s="252"/>
      <c r="DU104" s="25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2" t="s">
        <v>476</v>
      </c>
    </row>
    <row r="121" spans="125:125" ht="13.5" hidden="1" customHeight="1" x14ac:dyDescent="0.2">
      <c r="DU121" s="252"/>
    </row>
  </sheetData>
  <sheetProtection algorithmName="SHA-512" hashValue="Ef6u11NfVbd4tSWxDLTd+Ai44jiKHf9KxtYSK+MYAvBaq6A0Bse5vDENYEWqLCebLDzUyWawnsPoeNNJE5yoHw==" saltValue="fE/wIn+8wi5F+FbC3tMZ2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53" customWidth="1"/>
    <col min="126" max="142" width="0" style="252" hidden="1" customWidth="1"/>
    <col min="143" max="16384" width="9" style="252" hidden="1"/>
  </cols>
  <sheetData>
    <row r="1" spans="1:125" ht="13.5" customHeight="1" x14ac:dyDescent="0.2">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c r="DQ1" s="252"/>
      <c r="DR1" s="252"/>
      <c r="DS1" s="252"/>
      <c r="DT1" s="252"/>
      <c r="DU1" s="252"/>
    </row>
    <row r="2" spans="1:125" ht="13.2" x14ac:dyDescent="0.2">
      <c r="B2" s="252"/>
      <c r="T2" s="252"/>
    </row>
    <row r="3" spans="1:125" ht="13.2" x14ac:dyDescent="0.2">
      <c r="C3" s="252"/>
      <c r="D3" s="252"/>
      <c r="E3" s="252"/>
      <c r="F3" s="252"/>
      <c r="G3" s="252"/>
      <c r="H3" s="252"/>
      <c r="I3" s="252"/>
      <c r="J3" s="252"/>
      <c r="K3" s="252"/>
      <c r="L3" s="252"/>
      <c r="M3" s="252"/>
      <c r="N3" s="252"/>
      <c r="O3" s="252"/>
      <c r="P3" s="252"/>
      <c r="Q3" s="252"/>
      <c r="R3" s="252"/>
      <c r="S3" s="252"/>
      <c r="U3" s="252"/>
      <c r="V3" s="252"/>
      <c r="W3" s="252"/>
      <c r="X3" s="252"/>
      <c r="Y3" s="252"/>
      <c r="Z3" s="252"/>
      <c r="AA3" s="252"/>
      <c r="AB3" s="252"/>
      <c r="AC3" s="252"/>
      <c r="AD3" s="252"/>
      <c r="AE3" s="252"/>
      <c r="AF3" s="252"/>
      <c r="AG3" s="252"/>
      <c r="AH3" s="252"/>
      <c r="AI3" s="252"/>
      <c r="AJ3" s="252"/>
      <c r="AK3" s="252"/>
      <c r="AL3" s="252"/>
      <c r="AM3" s="252"/>
      <c r="AN3" s="252"/>
      <c r="AO3" s="252"/>
      <c r="AP3" s="252"/>
      <c r="AQ3" s="252"/>
      <c r="AR3" s="252"/>
      <c r="AS3" s="252"/>
      <c r="AT3" s="252"/>
      <c r="AU3" s="252"/>
      <c r="AV3" s="252"/>
      <c r="AW3" s="252"/>
      <c r="AX3" s="252"/>
      <c r="AY3" s="252"/>
      <c r="AZ3" s="252"/>
      <c r="BA3" s="252"/>
      <c r="BB3" s="252"/>
      <c r="BC3" s="252"/>
      <c r="BD3" s="252"/>
      <c r="BE3" s="252"/>
      <c r="BF3" s="252"/>
      <c r="BG3" s="252"/>
      <c r="BH3" s="252"/>
      <c r="BI3" s="252"/>
      <c r="BJ3" s="252"/>
      <c r="BK3" s="252"/>
      <c r="BL3" s="252"/>
      <c r="BM3" s="252"/>
      <c r="BN3" s="252"/>
      <c r="BO3" s="252"/>
      <c r="BP3" s="252"/>
      <c r="BQ3" s="252"/>
      <c r="BR3" s="252"/>
      <c r="BS3" s="252"/>
      <c r="BT3" s="252"/>
      <c r="BU3" s="252"/>
      <c r="BV3" s="252"/>
      <c r="BW3" s="252"/>
      <c r="BX3" s="252"/>
      <c r="BY3" s="252"/>
      <c r="BZ3" s="252"/>
      <c r="CA3" s="252"/>
      <c r="CB3" s="252"/>
      <c r="CC3" s="252"/>
      <c r="CD3" s="252"/>
      <c r="CE3" s="252"/>
      <c r="CF3" s="252"/>
      <c r="CG3" s="252"/>
      <c r="CH3" s="252"/>
      <c r="CI3" s="252"/>
      <c r="CJ3" s="252"/>
      <c r="CK3" s="252"/>
      <c r="CL3" s="252"/>
      <c r="CM3" s="252"/>
      <c r="CN3" s="252"/>
      <c r="CO3" s="252"/>
      <c r="CP3" s="252"/>
      <c r="CQ3" s="252"/>
      <c r="CR3" s="252"/>
      <c r="CS3" s="252"/>
      <c r="CT3" s="252"/>
      <c r="CU3" s="252"/>
      <c r="CV3" s="252"/>
      <c r="CW3" s="252"/>
      <c r="CX3" s="252"/>
      <c r="CY3" s="252"/>
      <c r="CZ3" s="252"/>
      <c r="DA3" s="252"/>
      <c r="DB3" s="252"/>
      <c r="DC3" s="252"/>
      <c r="DD3" s="252"/>
      <c r="DE3" s="252"/>
      <c r="DF3" s="252"/>
      <c r="DG3" s="252"/>
      <c r="DH3" s="252"/>
      <c r="DI3" s="252"/>
      <c r="DJ3" s="252"/>
      <c r="DK3" s="252"/>
      <c r="DL3" s="252"/>
      <c r="DM3" s="252"/>
      <c r="DN3" s="252"/>
      <c r="DO3" s="252"/>
      <c r="DP3" s="252"/>
      <c r="DQ3" s="252"/>
      <c r="DR3" s="252"/>
      <c r="DS3" s="252"/>
      <c r="DT3" s="252"/>
      <c r="DU3" s="25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2"/>
      <c r="G33" s="252"/>
      <c r="I33" s="252"/>
    </row>
    <row r="34" spans="2:125" ht="13.2" x14ac:dyDescent="0.2">
      <c r="C34" s="252"/>
      <c r="P34" s="252"/>
      <c r="R34" s="252"/>
      <c r="U34" s="252"/>
    </row>
    <row r="35" spans="2:125" ht="13.2" x14ac:dyDescent="0.2">
      <c r="D35" s="252"/>
      <c r="E35" s="252"/>
      <c r="T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c r="BA35" s="252"/>
      <c r="BB35" s="252"/>
      <c r="BC35" s="252"/>
      <c r="BD35" s="252"/>
      <c r="BE35" s="252"/>
      <c r="BF35" s="252"/>
      <c r="BG35" s="252"/>
      <c r="BH35" s="252"/>
      <c r="BI35" s="252"/>
      <c r="BJ35" s="252"/>
      <c r="BK35" s="252"/>
      <c r="BL35" s="252"/>
      <c r="BM35" s="252"/>
      <c r="BN35" s="252"/>
      <c r="BO35" s="252"/>
      <c r="BP35" s="252"/>
      <c r="BQ35" s="252"/>
      <c r="BR35" s="252"/>
      <c r="BS35" s="252"/>
      <c r="BT35" s="252"/>
      <c r="BU35" s="252"/>
      <c r="BV35" s="252"/>
      <c r="BW35" s="252"/>
      <c r="BX35" s="252"/>
      <c r="BY35" s="252"/>
      <c r="BZ35" s="252"/>
      <c r="CA35" s="252"/>
      <c r="CB35" s="252"/>
      <c r="CC35" s="252"/>
      <c r="CD35" s="252"/>
      <c r="CE35" s="252"/>
      <c r="CF35" s="252"/>
      <c r="CG35" s="252"/>
      <c r="CH35" s="252"/>
      <c r="CI35" s="252"/>
      <c r="CJ35" s="252"/>
      <c r="CK35" s="252"/>
      <c r="CL35" s="252"/>
      <c r="CM35" s="252"/>
      <c r="CN35" s="252"/>
      <c r="CO35" s="252"/>
      <c r="CP35" s="252"/>
      <c r="CQ35" s="252"/>
      <c r="CR35" s="252"/>
      <c r="CS35" s="252"/>
      <c r="CT35" s="252"/>
      <c r="CU35" s="252"/>
      <c r="CV35" s="252"/>
      <c r="CW35" s="252"/>
      <c r="CX35" s="252"/>
      <c r="CY35" s="252"/>
      <c r="CZ35" s="252"/>
      <c r="DA35" s="252"/>
      <c r="DB35" s="252"/>
      <c r="DC35" s="252"/>
      <c r="DD35" s="252"/>
      <c r="DE35" s="252"/>
      <c r="DF35" s="252"/>
      <c r="DG35" s="252"/>
      <c r="DH35" s="252"/>
      <c r="DI35" s="252"/>
      <c r="DJ35" s="252"/>
      <c r="DK35" s="252"/>
      <c r="DL35" s="252"/>
      <c r="DM35" s="252"/>
      <c r="DN35" s="252"/>
      <c r="DO35" s="252"/>
      <c r="DP35" s="252"/>
      <c r="DQ35" s="252"/>
      <c r="DR35" s="252"/>
      <c r="DS35" s="252"/>
      <c r="DT35" s="252"/>
      <c r="DU35" s="252"/>
    </row>
    <row r="36" spans="2:125" ht="13.2" x14ac:dyDescent="0.2">
      <c r="F36" s="252"/>
      <c r="H36" s="252"/>
      <c r="J36" s="252"/>
      <c r="K36" s="252"/>
      <c r="L36" s="252"/>
      <c r="M36" s="252"/>
      <c r="N36" s="252"/>
      <c r="O36" s="252"/>
      <c r="Q36" s="252"/>
      <c r="S36" s="252"/>
      <c r="V36" s="252"/>
    </row>
    <row r="37" spans="2:125" ht="13.2" x14ac:dyDescent="0.2"/>
    <row r="38" spans="2:125" ht="13.2" x14ac:dyDescent="0.2"/>
    <row r="39" spans="2:125" ht="13.2" x14ac:dyDescent="0.2"/>
    <row r="40" spans="2:125" ht="13.2" x14ac:dyDescent="0.2">
      <c r="U40" s="252"/>
    </row>
    <row r="41" spans="2:125" ht="13.2" x14ac:dyDescent="0.2">
      <c r="R41" s="252"/>
    </row>
    <row r="42" spans="2:125" ht="13.2" x14ac:dyDescent="0.2">
      <c r="T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2"/>
      <c r="AY42" s="252"/>
      <c r="AZ42" s="252"/>
      <c r="BA42" s="252"/>
      <c r="BB42" s="252"/>
      <c r="BC42" s="252"/>
      <c r="BD42" s="252"/>
      <c r="BE42" s="252"/>
      <c r="BF42" s="252"/>
      <c r="BG42" s="252"/>
      <c r="BH42" s="252"/>
      <c r="BI42" s="252"/>
      <c r="BJ42" s="252"/>
      <c r="BK42" s="252"/>
      <c r="BL42" s="252"/>
      <c r="BM42" s="252"/>
      <c r="BN42" s="252"/>
      <c r="BO42" s="252"/>
      <c r="BP42" s="252"/>
      <c r="BQ42" s="252"/>
      <c r="BR42" s="252"/>
      <c r="BS42" s="252"/>
      <c r="BT42" s="252"/>
      <c r="BU42" s="252"/>
      <c r="BV42" s="252"/>
      <c r="BW42" s="252"/>
      <c r="BX42" s="252"/>
      <c r="BY42" s="252"/>
      <c r="BZ42" s="252"/>
      <c r="CA42" s="252"/>
      <c r="CB42" s="252"/>
      <c r="CC42" s="252"/>
      <c r="CD42" s="252"/>
      <c r="CE42" s="252"/>
      <c r="CF42" s="252"/>
      <c r="CG42" s="252"/>
      <c r="CH42" s="252"/>
      <c r="CI42" s="252"/>
      <c r="CJ42" s="252"/>
      <c r="CK42" s="252"/>
      <c r="CL42" s="252"/>
      <c r="CM42" s="252"/>
      <c r="CN42" s="252"/>
      <c r="CO42" s="252"/>
      <c r="CP42" s="252"/>
      <c r="CQ42" s="252"/>
      <c r="CR42" s="252"/>
      <c r="CS42" s="252"/>
      <c r="CT42" s="252"/>
      <c r="CU42" s="252"/>
      <c r="CV42" s="252"/>
      <c r="CW42" s="252"/>
      <c r="CX42" s="252"/>
      <c r="CY42" s="252"/>
      <c r="CZ42" s="252"/>
      <c r="DA42" s="252"/>
      <c r="DB42" s="252"/>
      <c r="DC42" s="252"/>
      <c r="DD42" s="252"/>
      <c r="DE42" s="252"/>
      <c r="DF42" s="252"/>
      <c r="DG42" s="252"/>
      <c r="DH42" s="252"/>
      <c r="DI42" s="252"/>
      <c r="DJ42" s="252"/>
      <c r="DK42" s="252"/>
      <c r="DL42" s="252"/>
      <c r="DM42" s="252"/>
      <c r="DN42" s="252"/>
      <c r="DO42" s="252"/>
      <c r="DP42" s="252"/>
      <c r="DQ42" s="252"/>
      <c r="DR42" s="252"/>
      <c r="DS42" s="252"/>
      <c r="DT42" s="252"/>
      <c r="DU42" s="252"/>
    </row>
    <row r="43" spans="2:125" ht="13.2" x14ac:dyDescent="0.2">
      <c r="Q43" s="252"/>
      <c r="S43" s="252"/>
      <c r="V43" s="25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sheetData>
  <sheetProtection algorithmName="SHA-512" hashValue="RXONEKQwvL+MtRTy7SxHtJNSSvffTe5PqgX0bQnwhCgNcwWwwfrPp2igW5wAFgBqOxZnhEL/HTq0wPXgMXd9pA==" saltValue="Wbl5Mrg64a85S2+JZaVj4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52" t="s">
        <v>3</v>
      </c>
      <c r="D47" s="1152"/>
      <c r="E47" s="1153"/>
      <c r="F47" s="11">
        <v>6.25</v>
      </c>
      <c r="G47" s="12">
        <v>9.8699999999999992</v>
      </c>
      <c r="H47" s="12">
        <v>15.23</v>
      </c>
      <c r="I47" s="12">
        <v>19.78</v>
      </c>
      <c r="J47" s="13">
        <v>15.62</v>
      </c>
    </row>
    <row r="48" spans="2:10" ht="57.75" customHeight="1" x14ac:dyDescent="0.2">
      <c r="B48" s="14"/>
      <c r="C48" s="1154" t="s">
        <v>4</v>
      </c>
      <c r="D48" s="1154"/>
      <c r="E48" s="1155"/>
      <c r="F48" s="15">
        <v>4</v>
      </c>
      <c r="G48" s="16">
        <v>4.82</v>
      </c>
      <c r="H48" s="16">
        <v>5.85</v>
      </c>
      <c r="I48" s="16">
        <v>7.74</v>
      </c>
      <c r="J48" s="17">
        <v>9.1199999999999992</v>
      </c>
    </row>
    <row r="49" spans="2:10" ht="57.75" customHeight="1" thickBot="1" x14ac:dyDescent="0.25">
      <c r="B49" s="18"/>
      <c r="C49" s="1156" t="s">
        <v>5</v>
      </c>
      <c r="D49" s="1156"/>
      <c r="E49" s="1157"/>
      <c r="F49" s="19">
        <v>2.82</v>
      </c>
      <c r="G49" s="20">
        <v>4.8</v>
      </c>
      <c r="H49" s="20">
        <v>7</v>
      </c>
      <c r="I49" s="20">
        <v>5.15</v>
      </c>
      <c r="J49" s="21" t="s">
        <v>531</v>
      </c>
    </row>
    <row r="50" spans="2:10" ht="13.2" x14ac:dyDescent="0.2"/>
  </sheetData>
  <sheetProtection algorithmName="SHA-512" hashValue="YYUqlN1xz5O2svBpKxGtOy42vcSkfJPYzzz2gHYkK2l6M4gV8YmEtBdTeSf+XenMrTE9xRS0lh15+7uEQqVN8Q==" saltValue="Qs+R5tXUD0kiJP9sg6h9+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財政比較分析表</vt:lpstr>
      <vt:lpstr>各会計、関係団体の財政状況及び健全化判断比率</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2025-08-27T07:48:42Z</cp:lastPrinted>
  <dcterms:created xsi:type="dcterms:W3CDTF">2025-02-19T02:21:13Z</dcterms:created>
  <dcterms:modified xsi:type="dcterms:W3CDTF">2025-09-29T07:22:26Z</dcterms:modified>
  <cp:category/>
</cp:coreProperties>
</file>