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130-企画財政課\134-財政担当\2020年度\照会\★財政状況資料集\200819　済　【山梨県市町村課】平成３０年度財政状況資料集（２回目）の作成及び提出について（依頼）\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<sst xmlns="http://schemas.openxmlformats.org/spreadsheetml/2006/main" count="1121" uniqueCount="622">
  <si>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</si>
  <si>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</si>
  <si>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</si>
  <si>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</si>
  <si>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</si>
  <si>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</si>
  <si>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</si>
  <si>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</si>
  <si>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</si>
  <si>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</si>
  <si>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</si>
  <si>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</si>
  <si>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</si>
  <si>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</si>
  <si>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</si>
  <si>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</si>
  <si>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</si>
  <si>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</si>
  <si>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</si>
  <si>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</si>
  <si>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</si>
  <si>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</si>
  <si>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</si>
  <si>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</si>
  <si>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</si>
  <si>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</si>
  <si>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</si>
  <si>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</si>
  <si>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</si>
  <si>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</si>
  <si>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</si>
  <si>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</si>
  <si>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</si>
  <si>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</si>
  <si>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</si>
  <si>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</si>
  <si>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</si>
  <si>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</si>
  <si>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</si>
  <si>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</si>
  <si>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</si>
  <si>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</si>
  <si>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</si>
  <si>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</si>
  <si>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</si>
  <si>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</si>
  <si>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</si>
  <si>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</si>
  <si>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</si>
  <si>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</si>
  <si>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</si>
  <si>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</si>
  <si>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</si>
  <si>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</si>
  <si>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</si>
  <si>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</si>
  <si>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</si>
  <si>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</si>
  <si>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</si>
  <si>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</si>
  <si>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</si>
  <si>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</si>
  <si>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</si>
  <si>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</si>
  <si>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</si>
  <si>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</si>
  <si>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</si>
  <si>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</si>
  <si>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</si>
  <si>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</si>
  <si>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</si>
  <si>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</si>
  <si>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</si>
  <si>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</si>
  <si>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</si>
  <si>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</si>
  <si>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</si>
  <si>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</si>
  <si>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</si>
  <si>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</si>
  <si>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</si>
  <si>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</si>
  <si>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</si>
  <si>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</si>
  <si>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</si>
  <si>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</si>
  <si>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</si>
  <si>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</si>
  <si>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</si>
  <si>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</si>
  <si>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</si>
  <si>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</si>
  <si>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</si>
  <si>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</si>
  <si>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</si>
  <si>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</si>
  <si>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</si>
  <si>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</si>
  <si>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</si>
  <si>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</si>
  <si>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</si>
  <si>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</si>
  <si>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</si>
  <si>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</si>
  <si>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</si>
  <si>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</si>
  <si>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</si>
  <si>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</si>
  <si>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</si>
  <si>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</si>
  <si>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</si>
  <si>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</si>
  <si>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</si>
  <si>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</si>
  <si>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</si>
  <si>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</si>
  <si>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</si>
  <si>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</si>
  <si>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</si>
  <si>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</si>
  <si>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</si>
  <si>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</si>
  <si>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</si>
  <si>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</si>
  <si>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</si>
  <si>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</si>
  <si>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</si>
  <si>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</si>
  <si>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</si>
  <si>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</si>
  <si>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</si>
  <si>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</si>
  <si>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</si>
  <si>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</si>
  <si>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</si>
  <si>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</si>
  <si>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</si>
  <si>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</si>
  <si>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</si>
  <si>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</si>
  <si>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</si>
  <si>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</si>
  <si>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</si>
  <si>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</si>
  <si>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</si>
  <si>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</si>
  <si>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</si>
  <si>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</si>
  <si>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</si>
  <si>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</si>
  <si>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</si>
  <si>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</si>
  <si>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</si>
  <si>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</si>
  <si>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</si>
  <si>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</si>
  <si>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</si>
  <si>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</si>
  <si>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</si>
  <si>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</si>
  <si>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</si>
  <si>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</si>
  <si>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</si>
  <si>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</si>
  <si>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</si>
  <si>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</si>
  <si>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</si>
  <si>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</si>
  <si>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</si>
  <si>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</si>
  <si>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</si>
  <si>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</si>
  <si>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</si>
  <si>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</si>
  <si>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</si>
  <si>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</si>
  <si>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</si>
  <si>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</si>
  <si>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</si>
  <si>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</si>
  <si>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</si>
  <si>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</si>
  <si>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</si>
  <si>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</si>
  <si>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</si>
  <si>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</si>
  <si>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</si>
  <si>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</si>
  <si>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</si>
  <si>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</si>
  <si>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</si>
  <si>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</si>
  <si>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</si>
  <si>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</si>
  <si>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</si>
  <si>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</si>
  <si>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</si>
  <si>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</si>
  <si>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</si>
  <si>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</si>
  <si>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</si>
  <si>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</si>
  <si>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</si>
  <si>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</si>
  <si>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</si>
  <si>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</si>
  <si>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</si>
  <si>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</si>
  <si>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</si>
  <si>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</si>
  <si>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</si>
  <si>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山梨県大月市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</si>
  <si>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</si>
  <si>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</si>
  <si>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</si>
  <si>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</si>
  <si>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</si>
  <si>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</si>
  <si>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</si>
  <si>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</si>
  <si>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</si>
  <si>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</si>
  <si>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</si>
  <si>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</si>
  <si>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</si>
  <si>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</si>
  <si>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</si>
  <si>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</si>
  <si>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</si>
  <si>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</si>
  <si>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</si>
  <si>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</si>
  <si>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</si>
  <si>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</si>
  <si>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</si>
  <si>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</si>
  <si>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</si>
  <si>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</si>
  <si>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</si>
  <si>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</si>
  <si>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</si>
  <si>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</si>
  <si>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</si>
  <si>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</si>
  <si>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</si>
  <si>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</si>
  <si>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</si>
  <si>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</si>
  <si>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</si>
  <si>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</si>
  <si>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</si>
  <si>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</si>
  <si>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</si>
  <si>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</si>
  <si>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</si>
  <si>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</si>
  <si>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</si>
  <si>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</si>
  <si>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</si>
  <si>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</si>
  <si>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</si>
  <si>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</si>
  <si>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</si>
  <si>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</si>
  <si>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</si>
  <si>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</si>
  <si>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</si>
  <si>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</si>
  <si>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</si>
  <si>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</si>
  <si>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</si>
  <si>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</si>
  <si>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</si>
  <si>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</si>
  <si>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</si>
  <si>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</si>
  <si>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</si>
  <si>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</si>
  <si>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</si>
  <si>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</si>
  <si>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</si>
  <si>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</si>
  <si>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</si>
  <si>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</si>
  <si>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</si>
  <si>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</si>
  <si>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</si>
  <si>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</si>
  <si>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</si>
  <si>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</si>
  <si>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</si>
  <si>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</si>
  <si>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</si>
  <si>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</si>
  <si>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</si>
  <si>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</si>
  <si>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</si>
  <si>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</si>
  <si>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</si>
  <si>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</si>
  <si>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</si>
  <si>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</si>
  <si>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</si>
  <si>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</si>
  <si>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</si>
  <si>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</si>
  <si>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</si>
  <si>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</si>
  <si>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</si>
  <si>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</si>
  <si>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</si>
  <si>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</si>
  <si>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</si>
  <si>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</si>
  <si>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</si>
  <si>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</si>
  <si>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</si>
  <si>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</si>
  <si>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</si>
  <si>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</si>
  <si>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</si>
  <si>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</si>
  <si>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</si>
  <si>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</si>
  <si>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</si>
  <si>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</si>
  <si>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</si>
  <si>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</si>
  <si>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</si>
  <si>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</si>
  <si>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</si>
  <si>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</si>
  <si>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</si>
  <si>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</si>
  <si>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</si>
  <si>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</si>
  <si>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</si>
  <si>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</si>
  <si>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</si>
  <si>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</si>
  <si>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</si>
  <si>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</si>
  <si>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</si>
  <si>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</si>
  <si>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</si>
  <si>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</si>
  <si>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</si>
  <si>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</si>
  <si>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</si>
  <si>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</si>
  <si>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</si>
  <si>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</si>
  <si>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</si>
  <si>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</si>
  <si>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</si>
  <si>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</si>
  <si>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</si>
  <si>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</si>
  <si>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</si>
  <si>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</si>
  <si>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</si>
  <si>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山梨県大月市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</si>
  <si>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</si>
  <si>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</si>
  <si>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</si>
  <si>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</si>
  <si>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</si>
  <si>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</si>
  <si>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</si>
  <si>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</si>
  <si>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</si>
  <si>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</si>
  <si>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</si>
  <si>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</si>
  <si>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</si>
  <si>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</si>
  <si>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</si>
  <si>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</si>
  <si>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</si>
  <si>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</si>
  <si>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</si>
  <si>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</si>
  <si>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</si>
  <si>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</si>
  <si>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</si>
  <si>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</si>
  <si>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</si>
  <si>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</si>
  <si>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</si>
  <si>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</si>
  <si>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</si>
  <si>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</si>
  <si>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</si>
  <si>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</si>
  <si>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</si>
  <si>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</si>
  <si>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</si>
  <si>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</si>
  <si>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</si>
  <si>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</si>
  <si>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</si>
  <si>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t>
    <phoneticPr fontId="5"/>
  </si>
  <si>
    <t>病院事業会計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</si>
  <si>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</si>
  <si>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</si>
  <si>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</si>
  <si>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</si>
  <si>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</si>
  <si>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</si>
  <si>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</si>
  <si>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</si>
  <si>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</si>
  <si>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</si>
  <si>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</si>
  <si>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</si>
  <si>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</si>
  <si>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</si>
  <si>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</si>
  <si>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</si>
  <si>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</si>
  <si>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</si>
  <si>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</si>
  <si>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</si>
  <si>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</si>
  <si>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</si>
  <si>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</si>
  <si>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</si>
  <si>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</si>
  <si>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</si>
  <si>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</si>
  <si>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</si>
  <si>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</si>
  <si>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</si>
  <si>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</si>
  <si>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</si>
  <si>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</si>
  <si>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</si>
  <si>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</si>
  <si>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</si>
  <si>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</si>
  <si>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</si>
  <si>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</si>
  <si>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</si>
  <si>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</si>
  <si>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</si>
  <si>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</si>
  <si>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</si>
  <si>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</si>
  <si>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</si>
  <si>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</si>
  <si>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</si>
  <si>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</si>
  <si>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</si>
  <si>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</si>
  <si>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</si>
  <si>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</si>
  <si>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</si>
  <si>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</si>
  <si>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</si>
  <si>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</si>
  <si>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</si>
  <si>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</si>
  <si>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</si>
  <si>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</si>
  <si>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</si>
  <si>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</si>
  <si>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</si>
  <si>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</si>
  <si>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</si>
  <si>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</si>
  <si>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</si>
  <si>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</si>
  <si>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</si>
  <si>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</si>
  <si>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</si>
  <si>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</si>
  <si>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</si>
  <si>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</si>
  <si>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</si>
  <si>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</si>
  <si>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</si>
  <si>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</si>
  <si>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</si>
  <si>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</si>
  <si>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</si>
  <si>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</si>
  <si>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</si>
  <si>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</si>
  <si>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</si>
  <si>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</si>
  <si>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</si>
  <si>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</si>
  <si>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</si>
  <si>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</si>
  <si>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</si>
  <si>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</si>
  <si>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</si>
  <si>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</si>
  <si>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</si>
  <si>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</si>
  <si>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</si>
  <si>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</si>
  <si>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</si>
  <si>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</si>
  <si>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</si>
  <si>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</si>
  <si>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</si>
  <si>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</si>
  <si>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</si>
  <si>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</si>
  <si>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</si>
  <si>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</si>
  <si>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</si>
  <si>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</si>
  <si>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</si>
  <si>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</si>
  <si>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</si>
  <si>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</si>
  <si>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</si>
  <si>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</si>
  <si>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</si>
  <si>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</si>
  <si>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</si>
  <si>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</si>
  <si>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</si>
  <si>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</si>
  <si>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</si>
  <si>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</si>
  <si>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</si>
  <si>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</si>
  <si>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</si>
  <si>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</si>
  <si>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</si>
  <si>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</si>
  <si>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</si>
  <si>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</si>
  <si>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</si>
  <si>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</si>
  <si>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</si>
  <si>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</si>
  <si>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</si>
  <si>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</si>
  <si>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</si>
  <si>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</si>
  <si>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</si>
  <si>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</si>
  <si>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</si>
  <si>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</si>
  <si>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</si>
  <si>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</si>
  <si>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</si>
  <si>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</si>
  <si>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</si>
  <si>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</si>
  <si>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</si>
  <si>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</si>
  <si>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</si>
  <si>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</si>
  <si>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</si>
  <si>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</si>
  <si>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</si>
  <si>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</si>
  <si>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</si>
  <si>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</si>
  <si>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2.24</t>
  </si>
  <si>
    <t>▲ 3.48</t>
  </si>
  <si>
    <t>▲ 2.32</t>
  </si>
  <si>
    <t>▲ 0.92</t>
  </si>
  <si>
    <t>一般会計</t>
  </si>
  <si>
    <t>病院事業会計</t>
  </si>
  <si>
    <t>▲ 0.49</t>
  </si>
  <si>
    <t>国民健康保険特別会計</t>
  </si>
  <si>
    <t>介護保険特別会計</t>
  </si>
  <si>
    <t>大月短期大学特別会計</t>
  </si>
  <si>
    <t>簡易水道特別会計</t>
  </si>
  <si>
    <t>下水道特別会計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</si>
  <si>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</si>
  <si>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</si>
  <si>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</si>
  <si>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</si>
  <si>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</si>
  <si>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</si>
  <si>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</si>
  <si>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</si>
  <si>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</si>
  <si>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大月都留広域事務組合（一般会計）</t>
    <rPh sb="0" eb="2">
      <t>オオツキ</t>
    </rPh>
    <rPh sb="2" eb="4">
      <t>ツル</t>
    </rPh>
    <rPh sb="4" eb="6">
      <t>コウイキ</t>
    </rPh>
    <rPh sb="6" eb="8">
      <t>ジム</t>
    </rPh>
    <rPh sb="8" eb="10">
      <t>クミアイ</t>
    </rPh>
    <rPh sb="11" eb="13">
      <t>イッパン</t>
    </rPh>
    <rPh sb="13" eb="15">
      <t>カイケイ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</si>
  <si>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</si>
  <si>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</si>
  <si>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</si>
  <si>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</si>
  <si>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</si>
  <si>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</si>
  <si>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</si>
  <si>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</si>
  <si>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</si>
  <si>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</si>
  <si>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</si>
  <si>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</si>
  <si>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</si>
  <si>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</si>
  <si>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</si>
  <si>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</si>
  <si>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公共施設整備基金</t>
    <rPh sb="0" eb="8">
      <t>コウキョウシセツセイビキキン</t>
    </rPh>
    <phoneticPr fontId="2"/>
  </si>
  <si>
    <t>短大教育施設整備基金</t>
    <rPh sb="0" eb="2">
      <t>タンダイ</t>
    </rPh>
    <rPh sb="2" eb="4">
      <t>キョウイク</t>
    </rPh>
    <rPh sb="4" eb="6">
      <t>シセツ</t>
    </rPh>
    <rPh sb="6" eb="8">
      <t>セイビ</t>
    </rPh>
    <rPh sb="8" eb="10">
      <t>キキン</t>
    </rPh>
    <phoneticPr fontId="2"/>
  </si>
  <si>
    <t>消防施設・整備等整備基金</t>
    <rPh sb="0" eb="2">
      <t>ショウボウ</t>
    </rPh>
    <rPh sb="2" eb="4">
      <t>シセツ</t>
    </rPh>
    <rPh sb="5" eb="7">
      <t>セイビ</t>
    </rPh>
    <rPh sb="7" eb="8">
      <t>トウ</t>
    </rPh>
    <rPh sb="8" eb="10">
      <t>セイビ</t>
    </rPh>
    <rPh sb="10" eb="12">
      <t>キキン</t>
    </rPh>
    <phoneticPr fontId="2"/>
  </si>
  <si>
    <t>福祉社会対策基金</t>
    <rPh sb="0" eb="2">
      <t>フクシ</t>
    </rPh>
    <rPh sb="2" eb="4">
      <t>シャカイ</t>
    </rPh>
    <rPh sb="4" eb="6">
      <t>タイサク</t>
    </rPh>
    <rPh sb="6" eb="8">
      <t>キキン</t>
    </rPh>
    <phoneticPr fontId="2"/>
  </si>
  <si>
    <t>ふるさと大月応援基金</t>
    <rPh sb="4" eb="6">
      <t>オオツキ</t>
    </rPh>
    <rPh sb="6" eb="8">
      <t>オウエン</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</si>
  <si>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</si>
  <si>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</si>
  <si>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</si>
  <si>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</si>
  <si>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</si>
  <si>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の平均値を大きく上回っている。高止まりしている要因については、将来負担比率で地方債残高および公営企業債等繰入見込み額が高い値で推移しており、充当可能歳入も減少したことなどが挙げられる。また、有形固定資産減価償却率については、類似団体内平均値と同水準程度を保っている。今後、長期的に比率が改善できるよう公共施設等総合管理計画に掲げた目標を実行に移し、事業実施にあたっては、優先順位づけを行い新規地方債発行の抑制を図り、公債費負担の適正化を行っていく必要がある。</t>
    <rPh sb="124" eb="126">
      <t>ルイジ</t>
    </rPh>
    <rPh sb="126" eb="128">
      <t>ダンタイ</t>
    </rPh>
    <rPh sb="128" eb="129">
      <t>ナイ</t>
    </rPh>
    <rPh sb="129" eb="132">
      <t>ヘイキンチ</t>
    </rPh>
    <rPh sb="133" eb="136">
      <t>ドウスイジュン</t>
    </rPh>
    <rPh sb="136" eb="138">
      <t>テイド</t>
    </rPh>
    <rPh sb="139" eb="140">
      <t>タモ</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</si>
  <si>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</si>
  <si>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</si>
  <si>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</si>
  <si>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</si>
  <si>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</si>
  <si>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</si>
  <si>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大きく上回っている。将来負担比率は前年度に比べ改善傾向にあるが今後も防災行政無線デジタル化などの主要事業があり、高止まりが見込まれる。また、実質公債費比率は、平成28年度には、平成25年に起債した土地開発公社解散に伴う三セク債に加えて小中学校適正配置計画に伴う施設整備事業や消防救急デジタル化無線などにかかる元利償還金の増加などにより、起債許可団体になる18％を超える結果になったが、平成30年では、給食センターのリース契約終了が影響し、18％を下回る結果となった。今後は、防災無線のデジタル化事業等があるため、再度、18％を超えないよう事業の優先順位づけによる新規地方債発行の抑制や、税収確保による繰上償還の実施により地方債現在高の圧縮と公債費の適正化に取り組んでいく必要がある。</t>
    <rPh sb="105" eb="107">
      <t>ヘイセイ</t>
    </rPh>
    <rPh sb="109" eb="111">
      <t>ネンド</t>
    </rPh>
    <rPh sb="114" eb="116">
      <t>ヘイセイ</t>
    </rPh>
    <rPh sb="118" eb="119">
      <t>ネン</t>
    </rPh>
    <rPh sb="120" eb="122">
      <t>キサイ</t>
    </rPh>
    <rPh sb="218" eb="220">
      <t>ヘイセイ</t>
    </rPh>
    <rPh sb="222" eb="223">
      <t>ネン</t>
    </rPh>
    <rPh sb="226" eb="228">
      <t>キュウショク</t>
    </rPh>
    <rPh sb="236" eb="238">
      <t>ケイヤク</t>
    </rPh>
    <rPh sb="238" eb="240">
      <t>シュウリョウ</t>
    </rPh>
    <rPh sb="241" eb="243">
      <t>エイキョウ</t>
    </rPh>
    <rPh sb="249" eb="251">
      <t>シタマワ</t>
    </rPh>
    <rPh sb="252" eb="254">
      <t>ケッカ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</si>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</sst>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c:ext xmlns:c16="http://schemas.microsoft.com/office/drawing/2014/chart" uri="{C3380CC4-5D6E-409C-BE32-E72D297353CC}">
              <c16:uniqueId val="{00000000-2B0C-46C9-9EE5-C0F79D50B8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57723</c:v>
                </c:pt>
                <c:pt idx="1">
                  <c:v>60619</c:v>
                </c:pt>
                <c:pt idx="2">
                  <c:v>66208</c:v>
                </c:pt>
                <c:pt idx="3">
                  <c:v>37895</c:v>
                </c:pt>
                <c:pt idx="4">
                  <c:v>15693</c:v>
                </c:pt>
              </c:numCache>
            </c:numRef>
          </c:val>
          <c:smooth val="0"/>
          <c:extLst>
            <c:ext xmlns:c16="http://schemas.microsoft.com/office/drawing/2014/chart" uri="{C3380CC4-5D6E-409C-BE32-E72D297353CC}">
              <c16:uniqueId val="{00000001-2B0C-46C9-9EE5-C0F79D50B8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4.97</c:v>
                </c:pt>
                <c:pt idx="1">
                  <c:v>4.99</c:v>
                </c:pt>
                <c:pt idx="2">
                  <c:v>4.49</c:v>
                </c:pt>
                <c:pt idx="3">
                  <c:v>3.54</c:v>
                </c:pt>
                <c:pt idx="4">
                  <c:v>3.14</c:v>
                </c:pt>
              </c:numCache>
            </c:numRef>
          </c:val>
          <c:extLst>
            <c:ext xmlns:c16="http://schemas.microsoft.com/office/drawing/2014/chart" uri="{C3380CC4-5D6E-409C-BE32-E72D297353CC}">
              <c16:uniqueId val="{00000000-802B-47F9-A595-B39B81B31D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7.59</c:v>
                </c:pt>
                <c:pt idx="1">
                  <c:v>8.74</c:v>
                </c:pt>
                <c:pt idx="2">
                  <c:v>5.75</c:v>
                </c:pt>
                <c:pt idx="3">
                  <c:v>4.6399999999999997</c:v>
                </c:pt>
                <c:pt idx="4">
                  <c:v>4.22</c:v>
                </c:pt>
              </c:numCache>
            </c:numRef>
          </c:val>
          <c:extLst>
            <c:ext xmlns:c16="http://schemas.microsoft.com/office/drawing/2014/chart" uri="{C3380CC4-5D6E-409C-BE32-E72D297353CC}">
              <c16:uniqueId val="{00000001-802B-47F9-A595-B39B81B31D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-2.2400000000000002</c:v>
                </c:pt>
                <c:pt idx="1">
                  <c:v>1.68</c:v>
                </c:pt>
                <c:pt idx="2">
                  <c:v>-3.48</c:v>
                </c:pt>
                <c:pt idx="3">
                  <c:v>-2.3199999999999998</c:v>
                </c:pt>
                <c:pt idx="4">
                  <c:v>-0.92</c:v>
                </c:pt>
              </c:numCache>
            </c:numRef>
          </c:val>
          <c:smooth val="0"/>
          <c:extLst>
            <c:ext xmlns:c16="http://schemas.microsoft.com/office/drawing/2014/chart" uri="{C3380CC4-5D6E-409C-BE32-E72D297353CC}">
              <c16:uniqueId val="{00000002-802B-47F9-A595-B39B81B31D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0-DC2C-47FC-9C07-209FC9BD41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2C-47FC-9C07-209FC9BD410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C2C-47FC-9C07-209FC9BD410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0.39</c:v>
                </c:pt>
                <c:pt idx="8">
                  <c:v>#N/A</c:v>
                </c:pt>
                <c:pt idx="9">
                  <c:v>0</c:v>
                </c:pt>
              </c:numCache>
            </c:numRef>
          </c:val>
          <c:extLst>
            <c:ext xmlns:c16="http://schemas.microsoft.com/office/drawing/2014/chart" uri="{C3380CC4-5D6E-409C-BE32-E72D297353CC}">
              <c16:uniqueId val="{00000003-DC2C-47FC-9C07-209FC9BD410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0.1</c:v>
                </c:pt>
                <c:pt idx="4">
                  <c:v>#N/A</c:v>
                </c:pt>
                <c:pt idx="5">
                  <c:v>7.0000000000000007E-2</c:v>
                </c:pt>
                <c:pt idx="6">
                  <c:v>#N/A</c:v>
                </c:pt>
                <c:pt idx="7">
                  <c:v>0.05</c:v>
                </c:pt>
                <c:pt idx="8">
                  <c:v>#N/A</c:v>
                </c:pt>
                <c:pt idx="9">
                  <c:v>0.01</c:v>
                </c:pt>
              </c:numCache>
            </c:numRef>
          </c:val>
          <c:extLst>
            <c:ext xmlns:c16="http://schemas.microsoft.com/office/drawing/2014/chart" uri="{C3380CC4-5D6E-409C-BE32-E72D297353CC}">
              <c16:uniqueId val="{00000004-DC2C-47FC-9C07-209FC9BD410C}"/>
            </c:ext>
          </c:extLst>
        </c:ser>
        <c:ser>
          <c:idx val="5"/>
          <c:order val="5"/>
          <c:tx>
            <c:strRef>
              <c:f>データシート!$A$32</c:f>
              <c:strCache>
                <c:ptCount val="1"/>
                <c:pt idx="0">
                  <c:v>大月短期大学特別会計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0.08</c:v>
                </c:pt>
                <c:pt idx="4">
                  <c:v>#N/A</c:v>
                </c:pt>
                <c:pt idx="5">
                  <c:v>0.14000000000000001</c:v>
                </c:pt>
                <c:pt idx="6">
                  <c:v>#N/A</c:v>
                </c:pt>
                <c:pt idx="7">
                  <c:v>0.12</c:v>
                </c:pt>
                <c:pt idx="8">
                  <c:v>#N/A</c:v>
                </c:pt>
                <c:pt idx="9">
                  <c:v>0.14000000000000001</c:v>
                </c:pt>
              </c:numCache>
            </c:numRef>
          </c:val>
          <c:extLst>
            <c:ext xmlns:c16="http://schemas.microsoft.com/office/drawing/2014/chart" uri="{C3380CC4-5D6E-409C-BE32-E72D297353CC}">
              <c16:uniqueId val="{00000005-DC2C-47FC-9C07-209FC9BD410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0.46</c:v>
                </c:pt>
                <c:pt idx="4">
                  <c:v>#N/A</c:v>
                </c:pt>
                <c:pt idx="5">
                  <c:v>0.85</c:v>
                </c:pt>
                <c:pt idx="6">
                  <c:v>#N/A</c:v>
                </c:pt>
                <c:pt idx="7">
                  <c:v>0.96</c:v>
                </c:pt>
                <c:pt idx="8">
                  <c:v>#N/A</c:v>
                </c:pt>
                <c:pt idx="9">
                  <c:v>0.81</c:v>
                </c:pt>
              </c:numCache>
            </c:numRef>
          </c:val>
          <c:extLst>
            <c:ext xmlns:c16="http://schemas.microsoft.com/office/drawing/2014/chart" uri="{C3380CC4-5D6E-409C-BE32-E72D297353CC}">
              <c16:uniqueId val="{00000006-DC2C-47FC-9C07-209FC9BD410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1.75</c:v>
                </c:pt>
                <c:pt idx="4">
                  <c:v>#N/A</c:v>
                </c:pt>
                <c:pt idx="5">
                  <c:v>1.33</c:v>
                </c:pt>
                <c:pt idx="6">
                  <c:v>#N/A</c:v>
                </c:pt>
                <c:pt idx="7">
                  <c:v>2.63</c:v>
                </c:pt>
                <c:pt idx="8">
                  <c:v>#N/A</c:v>
                </c:pt>
                <c:pt idx="9">
                  <c:v>0.93</c:v>
                </c:pt>
              </c:numCache>
            </c:numRef>
          </c:val>
          <c:extLst>
            <c:ext xmlns:c16="http://schemas.microsoft.com/office/drawing/2014/chart" uri="{C3380CC4-5D6E-409C-BE32-E72D297353CC}">
              <c16:uniqueId val="{00000007-DC2C-47FC-9C07-209FC9BD410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4.55</c:v>
                </c:pt>
                <c:pt idx="2">
                  <c:v>#N/A</c:v>
                </c:pt>
                <c:pt idx="3">
                  <c:v>3.01</c:v>
                </c:pt>
                <c:pt idx="4">
                  <c:v>#N/A</c:v>
                </c:pt>
                <c:pt idx="5">
                  <c:v>3.25</c:v>
                </c:pt>
                <c:pt idx="6">
                  <c:v>0.49</c:v>
                </c:pt>
                <c:pt idx="7">
                  <c:v>#N/A</c:v>
                </c:pt>
                <c:pt idx="8">
                  <c:v>#N/A</c:v>
                </c:pt>
                <c:pt idx="9">
                  <c:v>1.43</c:v>
                </c:pt>
              </c:numCache>
            </c:numRef>
          </c:val>
          <c:extLst>
            <c:ext xmlns:c16="http://schemas.microsoft.com/office/drawing/2014/chart" uri="{C3380CC4-5D6E-409C-BE32-E72D297353CC}">
              <c16:uniqueId val="{00000008-DC2C-47FC-9C07-209FC9BD41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c:v>
                </c:pt>
                <c:pt idx="2">
                  <c:v>#N/A</c:v>
                </c:pt>
                <c:pt idx="3">
                  <c:v>4.9000000000000004</c:v>
                </c:pt>
                <c:pt idx="4">
                  <c:v>#N/A</c:v>
                </c:pt>
                <c:pt idx="5">
                  <c:v>4.34</c:v>
                </c:pt>
                <c:pt idx="6">
                  <c:v>#N/A</c:v>
                </c:pt>
                <c:pt idx="7">
                  <c:v>3.41</c:v>
                </c:pt>
                <c:pt idx="8">
                  <c:v>#N/A</c:v>
                </c:pt>
                <c:pt idx="9">
                  <c:v>2.99</c:v>
                </c:pt>
              </c:numCache>
            </c:numRef>
          </c:val>
          <c:extLst>
            <c:ext xmlns:c16="http://schemas.microsoft.com/office/drawing/2014/chart" uri="{C3380CC4-5D6E-409C-BE32-E72D297353CC}">
              <c16:uniqueId val="{00000009-DC2C-47FC-9C07-209FC9BD41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1376</c:v>
                </c:pt>
                <c:pt idx="5">
                  <c:v>1323</c:v>
                </c:pt>
                <c:pt idx="8">
                  <c:v>1345</c:v>
                </c:pt>
                <c:pt idx="11">
                  <c:v>1280</c:v>
                </c:pt>
                <c:pt idx="14">
                  <c:v>1246</c:v>
                </c:pt>
              </c:numCache>
            </c:numRef>
          </c:val>
          <c:extLst>
            <c:ext xmlns:c16="http://schemas.microsoft.com/office/drawing/2014/chart" uri="{C3380CC4-5D6E-409C-BE32-E72D297353CC}">
              <c16:uniqueId val="{00000000-A9E3-49FF-9074-F3336DC2FD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E3-49FF-9074-F3336DC2FD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94</c:v>
                </c:pt>
                <c:pt idx="3">
                  <c:v>94</c:v>
                </c:pt>
                <c:pt idx="6">
                  <c:v>94</c:v>
                </c:pt>
                <c:pt idx="9">
                  <c:v>94</c:v>
                </c:pt>
                <c:pt idx="12">
                  <c:v>0</c:v>
                </c:pt>
              </c:numCache>
            </c:numRef>
          </c:val>
          <c:extLst>
            <c:ext xmlns:c16="http://schemas.microsoft.com/office/drawing/2014/chart" uri="{C3380CC4-5D6E-409C-BE32-E72D297353CC}">
              <c16:uniqueId val="{00000002-A9E3-49FF-9074-F3336DC2FD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367</c:v>
                </c:pt>
                <c:pt idx="3">
                  <c:v>354</c:v>
                </c:pt>
                <c:pt idx="6">
                  <c:v>383</c:v>
                </c:pt>
                <c:pt idx="9">
                  <c:v>267</c:v>
                </c:pt>
                <c:pt idx="12">
                  <c:v>147</c:v>
                </c:pt>
              </c:numCache>
            </c:numRef>
          </c:val>
          <c:extLst>
            <c:ext xmlns:c16="http://schemas.microsoft.com/office/drawing/2014/chart" uri="{C3380CC4-5D6E-409C-BE32-E72D297353CC}">
              <c16:uniqueId val="{00000003-A9E3-49FF-9074-F3336DC2FD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465</c:v>
                </c:pt>
                <c:pt idx="3">
                  <c:v>469</c:v>
                </c:pt>
                <c:pt idx="6">
                  <c:v>477</c:v>
                </c:pt>
                <c:pt idx="9">
                  <c:v>474</c:v>
                </c:pt>
                <c:pt idx="12">
                  <c:v>480</c:v>
                </c:pt>
              </c:numCache>
            </c:numRef>
          </c:val>
          <c:extLst>
            <c:ext xmlns:c16="http://schemas.microsoft.com/office/drawing/2014/chart" uri="{C3380CC4-5D6E-409C-BE32-E72D297353CC}">
              <c16:uniqueId val="{00000004-A9E3-49FF-9074-F3336DC2FD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E3-49FF-9074-F3336DC2FD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E3-49FF-9074-F3336DC2FD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1609</c:v>
                </c:pt>
                <c:pt idx="3">
                  <c:v>1624</c:v>
                </c:pt>
                <c:pt idx="6">
                  <c:v>1648</c:v>
                </c:pt>
                <c:pt idx="9">
                  <c:v>1685</c:v>
                </c:pt>
                <c:pt idx="12">
                  <c:v>1680</c:v>
                </c:pt>
              </c:numCache>
            </c:numRef>
          </c:val>
          <c:extLst>
            <c:ext xmlns:c16="http://schemas.microsoft.com/office/drawing/2014/chart" uri="{C3380CC4-5D6E-409C-BE32-E72D297353CC}">
              <c16:uniqueId val="{00000007-A9E3-49FF-9074-F3336DC2FD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1159</c:v>
                </c:pt>
                <c:pt idx="2">
                  <c:v>#N/A</c:v>
                </c:pt>
                <c:pt idx="3">
                  <c:v>#N/A</c:v>
                </c:pt>
                <c:pt idx="4">
                  <c:v>1218</c:v>
                </c:pt>
                <c:pt idx="5">
                  <c:v>#N/A</c:v>
                </c:pt>
                <c:pt idx="6">
                  <c:v>#N/A</c:v>
                </c:pt>
                <c:pt idx="7">
                  <c:v>1257</c:v>
                </c:pt>
                <c:pt idx="8">
                  <c:v>#N/A</c:v>
                </c:pt>
                <c:pt idx="9">
                  <c:v>#N/A</c:v>
                </c:pt>
                <c:pt idx="10">
                  <c:v>1240</c:v>
                </c:pt>
                <c:pt idx="11">
                  <c:v>#N/A</c:v>
                </c:pt>
                <c:pt idx="12">
                  <c:v>#N/A</c:v>
                </c:pt>
                <c:pt idx="13">
                  <c:v>1061</c:v>
                </c:pt>
                <c:pt idx="14">
                  <c:v>#N/A</c:v>
                </c:pt>
              </c:numCache>
            </c:numRef>
          </c:val>
          <c:smooth val="0"/>
          <c:extLst>
            <c:ext xmlns:c16="http://schemas.microsoft.com/office/drawing/2014/chart" uri="{C3380CC4-5D6E-409C-BE32-E72D297353CC}">
              <c16:uniqueId val="{00000008-A9E3-49FF-9074-F3336DC2FD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14830</c:v>
                </c:pt>
                <c:pt idx="5">
                  <c:v>14613</c:v>
                </c:pt>
                <c:pt idx="8">
                  <c:v>14339</c:v>
                </c:pt>
                <c:pt idx="11">
                  <c:v>13985</c:v>
                </c:pt>
                <c:pt idx="14">
                  <c:v>13753</c:v>
                </c:pt>
              </c:numCache>
            </c:numRef>
          </c:val>
          <c:extLst>
            <c:ext xmlns:c16="http://schemas.microsoft.com/office/drawing/2014/chart" uri="{C3380CC4-5D6E-409C-BE32-E72D297353CC}">
              <c16:uniqueId val="{00000000-0CB0-4472-8892-A7785A3127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168</c:v>
                </c:pt>
                <c:pt idx="5">
                  <c:v>178</c:v>
                </c:pt>
                <c:pt idx="8">
                  <c:v>183</c:v>
                </c:pt>
                <c:pt idx="11">
                  <c:v>177</c:v>
                </c:pt>
                <c:pt idx="14">
                  <c:v>158</c:v>
                </c:pt>
              </c:numCache>
            </c:numRef>
          </c:val>
          <c:extLst>
            <c:ext xmlns:c16="http://schemas.microsoft.com/office/drawing/2014/chart" uri="{C3380CC4-5D6E-409C-BE32-E72D297353CC}">
              <c16:uniqueId val="{00000001-0CB0-4472-8892-A7785A3127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3563</c:v>
                </c:pt>
                <c:pt idx="5">
                  <c:v>3525</c:v>
                </c:pt>
                <c:pt idx="8">
                  <c:v>2876</c:v>
                </c:pt>
                <c:pt idx="11">
                  <c:v>2685</c:v>
                </c:pt>
                <c:pt idx="14">
                  <c:v>2792</c:v>
                </c:pt>
              </c:numCache>
            </c:numRef>
          </c:val>
          <c:extLst>
            <c:ext xmlns:c16="http://schemas.microsoft.com/office/drawing/2014/chart" uri="{C3380CC4-5D6E-409C-BE32-E72D297353CC}">
              <c16:uniqueId val="{00000002-0CB0-4472-8892-A7785A3127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B0-4472-8892-A7785A3127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B0-4472-8892-A7785A3127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B0-4472-8892-A7785A3127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2603</c:v>
                </c:pt>
                <c:pt idx="3">
                  <c:v>2611</c:v>
                </c:pt>
                <c:pt idx="6">
                  <c:v>2491</c:v>
                </c:pt>
                <c:pt idx="9">
                  <c:v>2333</c:v>
                </c:pt>
                <c:pt idx="12">
                  <c:v>2210</c:v>
                </c:pt>
              </c:numCache>
            </c:numRef>
          </c:val>
          <c:extLst>
            <c:ext xmlns:c16="http://schemas.microsoft.com/office/drawing/2014/chart" uri="{C3380CC4-5D6E-409C-BE32-E72D297353CC}">
              <c16:uniqueId val="{00000006-0CB0-4472-8892-A7785A3127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2539</c:v>
                </c:pt>
                <c:pt idx="3">
                  <c:v>2086</c:v>
                </c:pt>
                <c:pt idx="6">
                  <c:v>1858</c:v>
                </c:pt>
                <c:pt idx="9">
                  <c:v>1877</c:v>
                </c:pt>
                <c:pt idx="12">
                  <c:v>2148</c:v>
                </c:pt>
              </c:numCache>
            </c:numRef>
          </c:val>
          <c:extLst>
            <c:ext xmlns:c16="http://schemas.microsoft.com/office/drawing/2014/chart" uri="{C3380CC4-5D6E-409C-BE32-E72D297353CC}">
              <c16:uniqueId val="{00000007-0CB0-4472-8892-A7785A3127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6606</c:v>
                </c:pt>
                <c:pt idx="3">
                  <c:v>6026</c:v>
                </c:pt>
                <c:pt idx="6">
                  <c:v>5618</c:v>
                </c:pt>
                <c:pt idx="9">
                  <c:v>5268</c:v>
                </c:pt>
                <c:pt idx="12">
                  <c:v>4976</c:v>
                </c:pt>
              </c:numCache>
            </c:numRef>
          </c:val>
          <c:extLst>
            <c:ext xmlns:c16="http://schemas.microsoft.com/office/drawing/2014/chart" uri="{C3380CC4-5D6E-409C-BE32-E72D297353CC}">
              <c16:uniqueId val="{00000008-0CB0-4472-8892-A7785A3127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282</c:v>
                </c:pt>
                <c:pt idx="3">
                  <c:v>188</c:v>
                </c:pt>
                <c:pt idx="6">
                  <c:v>94</c:v>
                </c:pt>
                <c:pt idx="9">
                  <c:v>0</c:v>
                </c:pt>
                <c:pt idx="12">
                  <c:v>0</c:v>
                </c:pt>
              </c:numCache>
            </c:numRef>
          </c:val>
          <c:extLst>
            <c:ext xmlns:c16="http://schemas.microsoft.com/office/drawing/2014/chart" uri="{C3380CC4-5D6E-409C-BE32-E72D297353CC}">
              <c16:uniqueId val="{00000009-0CB0-4472-8892-A7785A3127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18781</c:v>
                </c:pt>
                <c:pt idx="3">
                  <c:v>18672</c:v>
                </c:pt>
                <c:pt idx="6">
                  <c:v>18288</c:v>
                </c:pt>
                <c:pt idx="9">
                  <c:v>17814</c:v>
                </c:pt>
                <c:pt idx="12">
                  <c:v>17042</c:v>
                </c:pt>
              </c:numCache>
            </c:numRef>
          </c:val>
          <c:extLst>
            <c:ext xmlns:c16="http://schemas.microsoft.com/office/drawing/2014/chart" uri="{C3380CC4-5D6E-409C-BE32-E72D297353CC}">
              <c16:uniqueId val="{0000000A-0CB0-4472-8892-A7785A3127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12251</c:v>
                </c:pt>
                <c:pt idx="2">
                  <c:v>#N/A</c:v>
                </c:pt>
                <c:pt idx="3">
                  <c:v>#N/A</c:v>
                </c:pt>
                <c:pt idx="4">
                  <c:v>11266</c:v>
                </c:pt>
                <c:pt idx="5">
                  <c:v>#N/A</c:v>
                </c:pt>
                <c:pt idx="6">
                  <c:v>#N/A</c:v>
                </c:pt>
                <c:pt idx="7">
                  <c:v>10952</c:v>
                </c:pt>
                <c:pt idx="8">
                  <c:v>#N/A</c:v>
                </c:pt>
                <c:pt idx="9">
                  <c:v>#N/A</c:v>
                </c:pt>
                <c:pt idx="10">
                  <c:v>10445</c:v>
                </c:pt>
                <c:pt idx="11">
                  <c:v>#N/A</c:v>
                </c:pt>
                <c:pt idx="12">
                  <c:v>#N/A</c:v>
                </c:pt>
                <c:pt idx="13">
                  <c:v>9674</c:v>
                </c:pt>
                <c:pt idx="14">
                  <c:v>#N/A</c:v>
                </c:pt>
              </c:numCache>
            </c:numRef>
          </c:val>
          <c:smooth val="0"/>
          <c:extLst>
            <c:ext xmlns:c16="http://schemas.microsoft.com/office/drawing/2014/chart" uri="{C3380CC4-5D6E-409C-BE32-E72D297353CC}">
              <c16:uniqueId val="{0000000B-0CB0-4472-8892-A7785A3127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466</c:v>
                </c:pt>
                <c:pt idx="1">
                  <c:v>367</c:v>
                </c:pt>
                <c:pt idx="2">
                  <c:v>330</c:v>
                </c:pt>
              </c:numCache>
            </c:numRef>
          </c:val>
          <c:extLst>
            <c:ext xmlns:c16="http://schemas.microsoft.com/office/drawing/2014/chart" uri="{C3380CC4-5D6E-409C-BE32-E72D297353CC}">
              <c16:uniqueId val="{00000000-17D4-4D63-9AE9-2C0464E441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262</c:v>
                </c:pt>
                <c:pt idx="1">
                  <c:v>247</c:v>
                </c:pt>
                <c:pt idx="2">
                  <c:v>237</c:v>
                </c:pt>
              </c:numCache>
            </c:numRef>
          </c:val>
          <c:extLst>
            <c:ext xmlns:c16="http://schemas.microsoft.com/office/drawing/2014/chart" uri="{C3380CC4-5D6E-409C-BE32-E72D297353CC}">
              <c16:uniqueId val="{00000001-17D4-4D63-9AE9-2C0464E441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1861</c:v>
                </c:pt>
                <c:pt idx="1">
                  <c:v>1703</c:v>
                </c:pt>
                <c:pt idx="2">
                  <c:v>1714</c:v>
                </c:pt>
              </c:numCache>
            </c:numRef>
          </c:val>
          <c:extLst>
            <c:ext xmlns:c16="http://schemas.microsoft.com/office/drawing/2014/chart" uri="{C3380CC4-5D6E-409C-BE32-E72D297353CC}">
              <c16:uniqueId val="{00000002-17D4-4D63-9AE9-2C0464E441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{9A94CD0A-2D2D-4CC5-8F6D-4F82B1669F0F}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488-4C5F-9E48-A209C9942F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{7C364A76-92EE-4511-B463-E35E323E615C}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88-4C5F-9E48-A209C9942F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{48AC0B33-A805-473A-A0B7-9F535CE77F94}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88-4C5F-9E48-A209C9942F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{34B2D45F-D9B5-47FC-B6CA-2734F57D1AFF}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88-4C5F-9E48-A209C9942F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{F274167B-C195-4F46-87F8-0BCD79578301}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88-4C5F-9E48-A209C9942F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{F0D6FE1D-ED21-4807-8A99-140B3E54C521}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488-4C5F-9E48-A209C9942F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{9DAF5767-1A46-49C6-A0B8-65729D7006EA}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488-4C5F-9E48-A209C9942F3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{644EF9A1-0225-4F2F-8950-F89A6C485AAC}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488-4C5F-9E48-A209C9942F3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{7D982886-5FE1-4FF1-868D-008E71CFB096}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488-4C5F-9E48-A209C9942F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59.1</c:v>
                </c:pt>
                <c:pt idx="32">
                  <c:v>61.1</c:v>
                </c:pt>
              </c:numCache>
            </c:numRef>
          </c:xVal>
          <c:yVal>
            <c:numRef>
              <c:f>公会計指標分析・財政指標組合せ分析表!$BP$51:$DC$51</c:f>
              <c:numCache>
                <c:formatCode>#,##0.0;"▲ "#,##0.0</c:formatCode>
                <c:ptCount val="40"/>
                <c:pt idx="16">
                  <c:v>161.19999999999999</c:v>
                </c:pt>
                <c:pt idx="24">
                  <c:v>157.1</c:v>
                </c:pt>
                <c:pt idx="32">
                  <c:v>146.5</c:v>
                </c:pt>
              </c:numCache>
            </c:numRef>
          </c:yVal>
          <c:smooth val="0"/>
          <c:extLst>
            <c:ext xmlns:c16="http://schemas.microsoft.com/office/drawing/2014/chart" uri="{C3380CC4-5D6E-409C-BE32-E72D297353CC}">
              <c16:uniqueId val="{00000009-4488-4C5F-9E48-A209C9942F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{64F411D5-F258-4FD4-A8DC-84078D346285}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488-4C5F-9E48-A209C9942F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{59E61509-7819-4700-9F9F-FDB24A9A6BB9}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88-4C5F-9E48-A209C9942F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{CA536E84-2694-4E77-8384-3AE61DDD9D7F}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88-4C5F-9E48-A209C9942F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{416BC112-92AE-40F8-8FB1-82BEA2B51CED}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88-4C5F-9E48-A209C9942F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{F0EA2984-A2B6-47ED-B4E9-416AD52115A8}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88-4C5F-9E48-A209C9942F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{F263950B-88DF-4BEA-8DBB-ED3B01526266}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488-4C5F-9E48-A209C9942F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{A3EB3115-38BE-4F2F-B89E-E8B16ED49C28}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488-4C5F-9E48-A209C9942F3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{A5E1890F-ED8B-4398-BF0B-5AE346494962}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488-4C5F-9E48-A209C9942F3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{E873BF5C-110D-434D-9284-5130CADE21D5}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488-4C5F-9E48-A209C9942F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4488-4C5F-9E48-A209C9942F3D}"/>
            </c:ext>
          </c:extLst>
        </c:ser>
        <c:dLbls>
          <c:showLegendKey val="0"/>
          <c:showVal val="1"/>
          <c:showCatName val="0"/>
          <c:showSerName val="0"/>
          <c:showPercent val="0"/>
          <c:showBubbleSize val="0"/>
        </c:dLbls>
        <c:axId val="46179840"/>
        <c:axId val="46181760"/>
      </c:scatterChart>
      <c:valAx>
        <c:axId val="46179840"/>
        <c:scaling>
          <c:orientation val="minMax"/>
          <c:max val="61.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{BD2B9CB2-4907-4D89-812E-A53912F679F6}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72D-41EE-8C70-C987A559AB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{F4532F21-9131-4FCC-9D5D-0ABCEFA2CFB3}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2D-41EE-8C70-C987A559AB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{70C244D7-8178-43A4-BC77-263A91C2B318}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2D-41EE-8C70-C987A559AB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{21989A7A-D6D7-42DD-9E55-9E53908CC916}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2D-41EE-8C70-C987A559AB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{80478B34-4F71-4256-A967-2073F2FD1059}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2D-41EE-8C70-C987A559AB12}"/>
                </c:ext>
              </c:extLst>
            </c:dLbl>
            <c:dLbl>
              <c:idx val="8"/>
              <c:layout>
                <c:manualLayout>
                  <c:x val="-3.685118752239958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{BE7144D9-9A39-43B1-971B-3D10A4901BDB}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72D-41EE-8C70-C987A559AB12}"/>
                </c:ext>
              </c:extLst>
            </c:dLbl>
            <c:dLbl>
              <c:idx val="16"/>
              <c:layout>
                <c:manualLayout>
                  <c:x val="-2.654479571582168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{26920CC1-D12C-4C86-8C6C-F5235B58E85F}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72D-41EE-8C70-C987A559AB1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{427673BA-2570-4FE7-9DF1-2CCBE840D91F}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72D-41EE-8C70-C987A559AB1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{E5DE76BF-2BCF-40BD-A683-6107668D58C4}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72D-41EE-8C70-C987A559AB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17.100000000000001</c:v>
                </c:pt>
                <c:pt idx="8">
                  <c:v>17.600000000000001</c:v>
                </c:pt>
                <c:pt idx="16">
                  <c:v>17.8</c:v>
                </c:pt>
                <c:pt idx="24">
                  <c:v>18.3</c:v>
                </c:pt>
                <c:pt idx="32">
                  <c:v>17.7</c:v>
                </c:pt>
              </c:numCache>
            </c:numRef>
          </c:xVal>
          <c:yVal>
            <c:numRef>
              <c:f>公会計指標分析・財政指標組合せ分析表!$BP$73:$DC$73</c:f>
              <c:numCache>
                <c:formatCode>#,##0.0;"▲ "#,##0.0</c:formatCode>
                <c:ptCount val="40"/>
                <c:pt idx="0">
                  <c:v>189.5</c:v>
                </c:pt>
                <c:pt idx="8">
                  <c:v>165.5</c:v>
                </c:pt>
                <c:pt idx="16">
                  <c:v>161.19999999999999</c:v>
                </c:pt>
                <c:pt idx="24">
                  <c:v>157.1</c:v>
                </c:pt>
                <c:pt idx="32">
                  <c:v>146.5</c:v>
                </c:pt>
              </c:numCache>
            </c:numRef>
          </c:yVal>
          <c:smooth val="0"/>
          <c:extLst>
            <c:ext xmlns:c16="http://schemas.microsoft.com/office/drawing/2014/chart" uri="{C3380CC4-5D6E-409C-BE32-E72D297353CC}">
              <c16:uniqueId val="{00000009-272D-41EE-8C70-C987A559AB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{33496E40-EDDE-48A0-8485-61D24D2BEE38}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72D-41EE-8C70-C987A559AB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{E066BAC7-C347-4C9E-9318-199FAD455CB9}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2D-41EE-8C70-C987A559AB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{E0F95CD6-92D3-449D-A9AF-6CF72A17ABCB}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2D-41EE-8C70-C987A559AB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{8D709803-5C81-4A36-8653-C0E5793FD3EA}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2D-41EE-8C70-C987A559AB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{9B31B0E7-208D-4A81-AC14-744AADE4A385}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2D-41EE-8C70-C987A559AB12}"/>
                </c:ext>
              </c:extLst>
            </c:dLbl>
            <c:dLbl>
              <c:idx val="8"/>
              <c:layout>
                <c:manualLayout>
                  <c:x val="-2.6544795715821686E-2"/>
                  <c:y val="-7.211075774004782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{67BE8A00-7722-42F2-8243-76419F29C54A}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72D-41EE-8C70-C987A559AB12}"/>
                </c:ext>
              </c:extLst>
            </c:dLbl>
            <c:dLbl>
              <c:idx val="16"/>
              <c:layout>
                <c:manualLayout>
                  <c:x val="-3.6851187522399582E-2"/>
                  <c:y val="-4.500509279015717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{B272E211-61BE-4514-A320-0EFBD5071860}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72D-41EE-8C70-C987A559AB12}"/>
                </c:ext>
              </c:extLst>
            </c:dLbl>
            <c:dLbl>
              <c:idx val="24"/>
              <c:layout>
                <c:manualLayout>
                  <c:x val="-3.1697991619110633E-2"/>
                  <c:y val="-7.9660211232633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{45AF3B23-2529-4720-91A4-353B4B693FFC}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72D-41EE-8C70-C987A559AB12}"/>
                </c:ext>
              </c:extLst>
            </c:dLbl>
            <c:dLbl>
              <c:idx val="32"/>
              <c:layout>
                <c:manualLayout>
                  <c:x val="-3.1697991619110633E-2"/>
                  <c:y val="-5.289104031969167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{974E48B3-09E4-4892-A2AB-E791988E19BC}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72D-41EE-8C70-C987A559AB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c:ext xmlns:c16="http://schemas.microsoft.com/office/drawing/2014/chart" uri="{C3380CC4-5D6E-409C-BE32-E72D297353CC}">
              <c16:uniqueId val="{00000013-272D-41EE-8C70-C987A559AB12}"/>
            </c:ext>
          </c:extLst>
        </c:ser>
        <c:dLbls>
          <c:showLegendKey val="0"/>
          <c:showVal val="1"/>
          <c:showCatName val="0"/>
          <c:showSerName val="0"/>
          <c:showPercent val="0"/>
          <c:showBubbleSize val="0"/>
        </c:dLbls>
        <c:axId val="84219776"/>
        <c:axId val="84234240"/>
      </c:scatterChart>
      <c:valAx>
        <c:axId val="84219776"/>
        <c:scaling>
          <c:orientation val="minMax"/>
          <c:max val="19.100000000000001"/>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〇元利償還金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平成２５年度に発行した第三セクター等改革推進債に加え、学校施設整備事業債の元金償還が始まった。しかし、退職手当債や地方道路整備事業債の償還終了があり、５百万円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〇公営企業債に対する繰入金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病院事業に対する負担はほぼ横ばいである。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〇組合等に対する負担金等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大月都留広域事務組合及び東部地域広域水道企業団に対する負担が減少している。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学校給食センターのリース契約終了に伴い、支出額が皆減した。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今後も防災無線デジタル化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や幼保施設整備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などにかかる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起債の増加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が見込まれる。事業の優先順位づけを行いながら、地方債の新規発行を抑制し、公債費負担の軽減に引き続き努め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〇利用なし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〇一般会計等の地方債現在高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平成２５年度に発行した第三セクター等改革推進債に加え、学校施設整備事業債の元金償還が始まった。しかし、退職手当債や地方道路整備事業債の償還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が終了したため減少となった。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〇公営企業債等繰入見込額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病院及び簡易水道、下水道事業において新規地方債発行の抑制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、繰入見込が減少している。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〇組合等負担・退職手当負担見込額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東部水道企業団及び大月都留広域事務組合等は前年に比べ、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増加している。生活基盤耐震化等交付金事業や一般廃棄物処理事業に伴う発行起債額の増加が影響している。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前年度に比べ、定年退職者が減少していることから退職手当負担見込が少ない状況である。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〇充当可能特定財源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の状態ではあるが、今後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予定されている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事業に伴い充当可能基金の取崩しが見込まれるため、将来負担への影響も懸念される。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今後は地方債現在高が少しずつ減少していくことが見込まれるが、平成３０年度以降、防災行政無線デジタル化などの主要事業を控えているため、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発行起債額が増額することも予想されるが、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事業の優先順位付けを行いながら地方債の新規発行を抑制し、将来負担の軽減に努める。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財政調整基金では、病院事業の赤字補填に対する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負担金などの増に伴い財政調整基金を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千万円余り取り崩し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、積立額も当初予定額より１憶８千万余り減額した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で３千７百万余りの減となった。公共施設整備基金では、４千２百万円余りの積立てに対して、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社会資本整備事業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や大月駅周辺基盤整備等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６千３百万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円余りを取り崩したこと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２千万円余りの減となった。ふるさと大月応援基金では、ふるさと納税による寄付額の増で積立て額が７千万円余り増額し、基金を活用した定住促進事業や中央病院施設整備事業に充当したことで３千８百万円余り取崩しがあったが、３千４百万円余りの増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、積立額３憶３千万円余りに対して取崩し額が３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となったため、３千５百万円余り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・「ふるさと大月応援基金」については、増加傾向の予定だが、「公共施設整備基金」や「福祉社会対策基金」等の基金全体としては減額傾向となることが見込まれる。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・決算見込み等の状況を加味しながら積立てを行っていく。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：大月市新総合計画に定める公共施設整備のために使用する。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・短大教育施設整備基金：大月短期大学の教育施設整備及び財政の健全な運営に資するために使用する。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・消防施設・整備等整備基金：大月市消防本部及び大月市消防署の施設・設備等の整備のために使用する。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・ふるさと大月応援基金：寄附金を財源として多様な人々による魅力あるまちづくりに資する目的の基金であり、使途は寄附者が指定する。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・福祉社会対策基金：高齢化社会の到来に備え、本市における福祉活動の促進、快適な生活環境の形成等に使用する。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４千２百万円余りの積立てに対して、社会資本整備事業や大月駅周辺基盤整備等に伴い６千３百万円余りを取り崩したこと</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による減少。</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　：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納税による寄付額の増で積立て額が７千万円余り増額し、基金を活用した定住促進事業や中央病院施設整備事業に充当したことで３千８百万円余り取崩しがあったが、３千４百万円余りの増となった。</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・福祉社会対策基金　：　０．１８百万円余りの積立てに対して、シルバーお出かけパス交付事業や子育て支援医療費助成金支給事業等へ３千１百万円余りを取り崩したことによる減少。</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　財産収入などを毎年度計画的に積立てる予定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・短大教育施設整備基金　：　基金の目的に沿った計画的な運用を行っていく。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・消防施設・整備等整備基金　：　基金の目的に沿った計画的な運用を行っていく。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・ふるさと大月応援基金　：　返礼品等を充実させ、寄附金のを増額を目指し、魅力あるまちづくりの財源に充当していく予定。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・福祉社会対策基金　：　果実運用のため、利子を基金へ充当できるが、基金残高確保に努めていく。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・財政調整基金では、病院事業の赤字補填に対する負担金などの増に伴い財政調整基金を３億５千万円余り取り崩し、積立額も当初予定額より１憶８千万余り減額したたことで３千７百万余りの減となった。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・厳しい財政状況の中、余剰金を積み立てることが困難になり、基金残高が年々減少している。事業精査等を行い、積立てが行えるような財政運営を実施していく。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・償還のため５千万円余りを取り崩したことによる減少。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・財産収入などを毎年度計画的に積み立てる予定。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複合化</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除却を進めている。有形固定資産減価償却率については、</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上昇傾向にはあるものの類似団体平均とほぼ同様の伸びである。</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今後も、それぞれの公共施設等に係る個別施設計画の策定を推進し、当該計画に基づいた施設の適正な維持管理に努めていく必要がある。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81" name="楕円 80"/>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82" name="有形固定資産減価償却率該当値テキスト"/>
        <xdr:cNvSpPr txBox="1"/>
      </xdr:nvSpPr>
      <xdr:spPr>
        <a:xfrm>
          <a:off x="4813300" y="564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83" name="楕円 82"/>
        <xdr:cNvSpPr/>
      </xdr:nvSpPr>
      <xdr:spPr>
        <a:xfrm>
          <a:off x="4000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100783</xdr:rowOff>
    </xdr:from>
    <xdr:to>
      <xdr:col>23</xdr:col>
      <xdr:colOff>85725</xdr:colOff>
      <xdr:row>29</xdr:row>
      <xdr:rowOff>162469</xdr:rowOff>
    </xdr:to>
    <xdr:cxnSp macro="">
      <xdr:nvCxnSpPr>
        <xdr:cNvPr id="84" name="直線コネクタ 83"/>
        <xdr:cNvCxnSpPr/>
      </xdr:nvCxnSpPr>
      <xdr:spPr>
        <a:xfrm flipV="1">
          <a:off x="4051300" y="5844358"/>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164102</xdr:rowOff>
    </xdr:from>
    <xdr:to>
      <xdr:col>15</xdr:col>
      <xdr:colOff>187325</xdr:colOff>
      <xdr:row>30</xdr:row>
      <xdr:rowOff>94252</xdr:rowOff>
    </xdr:to>
    <xdr:sp macro="" textlink="">
      <xdr:nvSpPr>
        <xdr:cNvPr id="85" name="楕円 84"/>
        <xdr:cNvSpPr/>
      </xdr:nvSpPr>
      <xdr:spPr>
        <a:xfrm>
          <a:off x="3238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30</xdr:row>
      <xdr:rowOff>43452</xdr:rowOff>
    </xdr:to>
    <xdr:cxnSp macro="">
      <xdr:nvCxnSpPr>
        <xdr:cNvPr id="86" name="直線コネクタ 85"/>
        <xdr:cNvCxnSpPr/>
      </xdr:nvCxnSpPr>
      <xdr:spPr>
        <a:xfrm flipV="1">
          <a:off x="3289300" y="590604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58346</xdr:rowOff>
    </xdr:from>
    <xdr:ext cx="405111" cy="259045"/>
    <xdr:sp macro="" textlink="">
      <xdr:nvSpPr>
        <xdr:cNvPr id="90" name="n_1mainValue有形固定資産減価償却率"/>
        <xdr:cNvSpPr txBox="1"/>
      </xdr:nvSpPr>
      <xdr:spPr>
        <a:xfrm>
          <a:off x="38360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91" name="n_2mainValue有形固定資産減価償却率"/>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債務償還可能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が類似団体平均値や全国平均・山梨県平均を大きく上回っている大きな要因としては、充当可能基金残高が大幅に少ないことが要因と考えられる。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歳入に見合った歳出での予算編成に努め、財政調整基金残高等を増やしていく必要がある。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136603</xdr:rowOff>
    </xdr:from>
    <xdr:to>
      <xdr:col>76</xdr:col>
      <xdr:colOff>73025</xdr:colOff>
      <xdr:row>31</xdr:row>
      <xdr:rowOff>66753</xdr:rowOff>
    </xdr:to>
    <xdr:sp macro="" textlink="">
      <xdr:nvSpPr>
        <xdr:cNvPr id="134" name="楕円 133"/>
        <xdr:cNvSpPr/>
      </xdr:nvSpPr>
      <xdr:spPr>
        <a:xfrm>
          <a:off x="14744700" y="60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159480</xdr:rowOff>
    </xdr:from>
    <xdr:ext cx="469744" cy="259045"/>
    <xdr:sp macro="" textlink="">
      <xdr:nvSpPr>
        <xdr:cNvPr id="135" name="債務償還比率該当値テキスト"/>
        <xdr:cNvSpPr txBox="1"/>
      </xdr:nvSpPr>
      <xdr:spPr>
        <a:xfrm>
          <a:off x="14846300" y="59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133844</xdr:rowOff>
    </xdr:from>
    <xdr:to>
      <xdr:col>72</xdr:col>
      <xdr:colOff>123825</xdr:colOff>
      <xdr:row>31</xdr:row>
      <xdr:rowOff>63994</xdr:rowOff>
    </xdr:to>
    <xdr:sp macro="" textlink="">
      <xdr:nvSpPr>
        <xdr:cNvPr id="136" name="楕円 135"/>
        <xdr:cNvSpPr/>
      </xdr:nvSpPr>
      <xdr:spPr>
        <a:xfrm>
          <a:off x="14033500" y="60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13194</xdr:rowOff>
    </xdr:from>
    <xdr:to>
      <xdr:col>76</xdr:col>
      <xdr:colOff>22225</xdr:colOff>
      <xdr:row>31</xdr:row>
      <xdr:rowOff>15953</xdr:rowOff>
    </xdr:to>
    <xdr:cxnSp macro="">
      <xdr:nvCxnSpPr>
        <xdr:cNvPr id="137" name="直線コネクタ 136"/>
        <xdr:cNvCxnSpPr/>
      </xdr:nvCxnSpPr>
      <xdr:spPr>
        <a:xfrm>
          <a:off x="14084300" y="6099669"/>
          <a:ext cx="7112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80521</xdr:rowOff>
    </xdr:from>
    <xdr:ext cx="469744" cy="259045"/>
    <xdr:sp macro="" textlink="">
      <xdr:nvSpPr>
        <xdr:cNvPr id="139" name="n_1mainValue債務償還比率"/>
        <xdr:cNvSpPr txBox="1"/>
      </xdr:nvSpPr>
      <xdr:spPr>
        <a:xfrm>
          <a:off x="138367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40096</xdr:rowOff>
    </xdr:from>
    <xdr:to>
      <xdr:col>24</xdr:col>
      <xdr:colOff>114300</xdr:colOff>
      <xdr:row>36</xdr:row>
      <xdr:rowOff>141696</xdr:rowOff>
    </xdr:to>
    <xdr:sp macro="" textlink="">
      <xdr:nvSpPr>
        <xdr:cNvPr id="72" name="楕円 71"/>
        <xdr:cNvSpPr/>
      </xdr:nvSpPr>
      <xdr:spPr>
        <a:xfrm>
          <a:off x="4584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62973</xdr:rowOff>
    </xdr:from>
    <xdr:ext cx="405111" cy="259045"/>
    <xdr:sp macro="" textlink="">
      <xdr:nvSpPr>
        <xdr:cNvPr id="73" name="【道路】&#10;有形固定資産減価償却率該当値テキスト"/>
        <xdr:cNvSpPr txBox="1"/>
      </xdr:nvSpPr>
      <xdr:spPr>
        <a:xfrm>
          <a:off x="4673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4" name="楕円 73"/>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90896</xdr:rowOff>
    </xdr:from>
    <xdr:to>
      <xdr:col>24</xdr:col>
      <xdr:colOff>63500</xdr:colOff>
      <xdr:row>36</xdr:row>
      <xdr:rowOff>121920</xdr:rowOff>
    </xdr:to>
    <xdr:cxnSp macro="">
      <xdr:nvCxnSpPr>
        <xdr:cNvPr id="75" name="直線コネクタ 74"/>
        <xdr:cNvCxnSpPr/>
      </xdr:nvCxnSpPr>
      <xdr:spPr>
        <a:xfrm flipV="1">
          <a:off x="3797300" y="62630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115207</xdr:rowOff>
    </xdr:from>
    <xdr:to>
      <xdr:col>15</xdr:col>
      <xdr:colOff>101600</xdr:colOff>
      <xdr:row>37</xdr:row>
      <xdr:rowOff>45357</xdr:rowOff>
    </xdr:to>
    <xdr:sp macro="" textlink="">
      <xdr:nvSpPr>
        <xdr:cNvPr id="76" name="楕円 75"/>
        <xdr:cNvSpPr/>
      </xdr:nvSpPr>
      <xdr:spPr>
        <a:xfrm>
          <a:off x="2857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166007</xdr:rowOff>
    </xdr:to>
    <xdr:cxnSp macro="">
      <xdr:nvCxnSpPr>
        <xdr:cNvPr id="77" name="直線コネクタ 76"/>
        <xdr:cNvCxnSpPr/>
      </xdr:nvCxnSpPr>
      <xdr:spPr>
        <a:xfrm flipV="1">
          <a:off x="2908300" y="62941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8"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9"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1" name="n_1main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2" name="n_2mainValue【道路】&#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73711</xdr:rowOff>
    </xdr:from>
    <xdr:to>
      <xdr:col>55</xdr:col>
      <xdr:colOff>50800</xdr:colOff>
      <xdr:row>40</xdr:row>
      <xdr:rowOff>3861</xdr:rowOff>
    </xdr:to>
    <xdr:sp macro="" textlink="">
      <xdr:nvSpPr>
        <xdr:cNvPr id="121" name="楕円 120"/>
        <xdr:cNvSpPr/>
      </xdr:nvSpPr>
      <xdr:spPr>
        <a:xfrm>
          <a:off x="10426700" y="67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52138</xdr:rowOff>
    </xdr:from>
    <xdr:ext cx="534377" cy="259045"/>
    <xdr:sp macro="" textlink="">
      <xdr:nvSpPr>
        <xdr:cNvPr id="122" name="【道路】&#10;一人当たり延長該当値テキスト"/>
        <xdr:cNvSpPr txBox="1"/>
      </xdr:nvSpPr>
      <xdr:spPr>
        <a:xfrm>
          <a:off x="10515600" y="67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85407</xdr:rowOff>
    </xdr:from>
    <xdr:to>
      <xdr:col>50</xdr:col>
      <xdr:colOff>165100</xdr:colOff>
      <xdr:row>40</xdr:row>
      <xdr:rowOff>15557</xdr:rowOff>
    </xdr:to>
    <xdr:sp macro="" textlink="">
      <xdr:nvSpPr>
        <xdr:cNvPr id="123" name="楕円 122"/>
        <xdr:cNvSpPr/>
      </xdr:nvSpPr>
      <xdr:spPr>
        <a:xfrm>
          <a:off x="9588500" y="67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124511</xdr:rowOff>
    </xdr:from>
    <xdr:to>
      <xdr:col>55</xdr:col>
      <xdr:colOff>0</xdr:colOff>
      <xdr:row>39</xdr:row>
      <xdr:rowOff>136207</xdr:rowOff>
    </xdr:to>
    <xdr:cxnSp macro="">
      <xdr:nvCxnSpPr>
        <xdr:cNvPr id="124" name="直線コネクタ 123"/>
        <xdr:cNvCxnSpPr/>
      </xdr:nvCxnSpPr>
      <xdr:spPr>
        <a:xfrm flipV="1">
          <a:off x="9639300" y="6811061"/>
          <a:ext cx="8382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126403</xdr:rowOff>
    </xdr:from>
    <xdr:to>
      <xdr:col>46</xdr:col>
      <xdr:colOff>38100</xdr:colOff>
      <xdr:row>39</xdr:row>
      <xdr:rowOff>56553</xdr:rowOff>
    </xdr:to>
    <xdr:sp macro="" textlink="">
      <xdr:nvSpPr>
        <xdr:cNvPr id="125" name="楕円 124"/>
        <xdr:cNvSpPr/>
      </xdr:nvSpPr>
      <xdr:spPr>
        <a:xfrm>
          <a:off x="8699500" y="6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5753</xdr:rowOff>
    </xdr:from>
    <xdr:to>
      <xdr:col>50</xdr:col>
      <xdr:colOff>114300</xdr:colOff>
      <xdr:row>39</xdr:row>
      <xdr:rowOff>136207</xdr:rowOff>
    </xdr:to>
    <xdr:cxnSp macro="">
      <xdr:nvCxnSpPr>
        <xdr:cNvPr id="126" name="直線コネクタ 125"/>
        <xdr:cNvCxnSpPr/>
      </xdr:nvCxnSpPr>
      <xdr:spPr>
        <a:xfrm>
          <a:off x="8750300" y="6692303"/>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6684</xdr:rowOff>
    </xdr:from>
    <xdr:ext cx="534377" cy="259045"/>
    <xdr:sp macro="" textlink="">
      <xdr:nvSpPr>
        <xdr:cNvPr id="130" name="n_1mainValue【道路】&#10;一人当たり延長"/>
        <xdr:cNvSpPr txBox="1"/>
      </xdr:nvSpPr>
      <xdr:spPr>
        <a:xfrm>
          <a:off x="9359411" y="68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47680</xdr:rowOff>
    </xdr:from>
    <xdr:ext cx="534377" cy="259045"/>
    <xdr:sp macro="" textlink="">
      <xdr:nvSpPr>
        <xdr:cNvPr id="131" name="n_2mainValue【道路】&#10;一人当たり延長"/>
        <xdr:cNvSpPr txBox="1"/>
      </xdr:nvSpPr>
      <xdr:spPr>
        <a:xfrm>
          <a:off x="8483111" y="67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72" name="楕円 171"/>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54990</xdr:rowOff>
    </xdr:from>
    <xdr:ext cx="405111" cy="259045"/>
    <xdr:sp macro="" textlink="">
      <xdr:nvSpPr>
        <xdr:cNvPr id="173" name="【橋りょう・トンネル】&#10;有形固定資産減価償却率該当値テキスト"/>
        <xdr:cNvSpPr txBox="1"/>
      </xdr:nvSpPr>
      <xdr:spPr>
        <a:xfrm>
          <a:off x="4673600"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74" name="楕円 173"/>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146957</xdr:rowOff>
    </xdr:to>
    <xdr:cxnSp macro="">
      <xdr:nvCxnSpPr>
        <xdr:cNvPr id="175" name="直線コネクタ 174"/>
        <xdr:cNvCxnSpPr/>
      </xdr:nvCxnSpPr>
      <xdr:spPr>
        <a:xfrm flipV="1">
          <a:off x="3797300" y="102429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76" name="楕円 175"/>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60</xdr:row>
      <xdr:rowOff>27759</xdr:rowOff>
    </xdr:to>
    <xdr:cxnSp macro="">
      <xdr:nvCxnSpPr>
        <xdr:cNvPr id="177" name="直線コネクタ 176"/>
        <xdr:cNvCxnSpPr/>
      </xdr:nvCxnSpPr>
      <xdr:spPr>
        <a:xfrm flipV="1">
          <a:off x="2908300" y="1026250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17434</xdr:rowOff>
    </xdr:from>
    <xdr:ext cx="405111" cy="259045"/>
    <xdr:sp macro="" textlink="">
      <xdr:nvSpPr>
        <xdr:cNvPr id="181" name="n_1mainValue【橋りょう・トンネル】&#10;有形固定資産減価償却率"/>
        <xdr:cNvSpPr txBox="1"/>
      </xdr:nvSpPr>
      <xdr:spPr>
        <a:xfrm>
          <a:off x="35820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69686</xdr:rowOff>
    </xdr:from>
    <xdr:ext cx="405111" cy="259045"/>
    <xdr:sp macro="" textlink="">
      <xdr:nvSpPr>
        <xdr:cNvPr id="182" name="n_2mainValue【橋りょう・トンネル】&#10;有形固定資産減価償却率"/>
        <xdr:cNvSpPr txBox="1"/>
      </xdr:nvSpPr>
      <xdr:spPr>
        <a:xfrm>
          <a:off x="2705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37236</xdr:rowOff>
    </xdr:from>
    <xdr:to>
      <xdr:col>55</xdr:col>
      <xdr:colOff>50800</xdr:colOff>
      <xdr:row>55</xdr:row>
      <xdr:rowOff>138836</xdr:rowOff>
    </xdr:to>
    <xdr:sp macro="" textlink="">
      <xdr:nvSpPr>
        <xdr:cNvPr id="221" name="楕円 220"/>
        <xdr:cNvSpPr/>
      </xdr:nvSpPr>
      <xdr:spPr>
        <a:xfrm>
          <a:off x="10426700" y="9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161713</xdr:rowOff>
    </xdr:from>
    <xdr:ext cx="599010" cy="259045"/>
    <xdr:sp macro="" textlink="">
      <xdr:nvSpPr>
        <xdr:cNvPr id="222" name="【橋りょう・トンネル】&#10;一人当たり有形固定資産（償却資産）額該当値テキスト"/>
        <xdr:cNvSpPr txBox="1"/>
      </xdr:nvSpPr>
      <xdr:spPr>
        <a:xfrm>
          <a:off x="10515600" y="942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87574</xdr:rowOff>
    </xdr:from>
    <xdr:to>
      <xdr:col>50</xdr:col>
      <xdr:colOff>165100</xdr:colOff>
      <xdr:row>56</xdr:row>
      <xdr:rowOff>17724</xdr:rowOff>
    </xdr:to>
    <xdr:sp macro="" textlink="">
      <xdr:nvSpPr>
        <xdr:cNvPr id="223" name="楕円 222"/>
        <xdr:cNvSpPr/>
      </xdr:nvSpPr>
      <xdr:spPr>
        <a:xfrm>
          <a:off x="9588500" y="95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88036</xdr:rowOff>
    </xdr:from>
    <xdr:to>
      <xdr:col>55</xdr:col>
      <xdr:colOff>0</xdr:colOff>
      <xdr:row>55</xdr:row>
      <xdr:rowOff>138374</xdr:rowOff>
    </xdr:to>
    <xdr:cxnSp macro="">
      <xdr:nvCxnSpPr>
        <xdr:cNvPr id="224" name="直線コネクタ 223"/>
        <xdr:cNvCxnSpPr/>
      </xdr:nvCxnSpPr>
      <xdr:spPr>
        <a:xfrm flipV="1">
          <a:off x="9639300" y="9517786"/>
          <a:ext cx="8382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161535</xdr:rowOff>
    </xdr:from>
    <xdr:to>
      <xdr:col>46</xdr:col>
      <xdr:colOff>38100</xdr:colOff>
      <xdr:row>55</xdr:row>
      <xdr:rowOff>91685</xdr:rowOff>
    </xdr:to>
    <xdr:sp macro="" textlink="">
      <xdr:nvSpPr>
        <xdr:cNvPr id="225" name="楕円 224"/>
        <xdr:cNvSpPr/>
      </xdr:nvSpPr>
      <xdr:spPr>
        <a:xfrm>
          <a:off x="8699500" y="94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40885</xdr:rowOff>
    </xdr:from>
    <xdr:to>
      <xdr:col>50</xdr:col>
      <xdr:colOff>114300</xdr:colOff>
      <xdr:row>55</xdr:row>
      <xdr:rowOff>138374</xdr:rowOff>
    </xdr:to>
    <xdr:cxnSp macro="">
      <xdr:nvCxnSpPr>
        <xdr:cNvPr id="226" name="直線コネクタ 225"/>
        <xdr:cNvCxnSpPr/>
      </xdr:nvCxnSpPr>
      <xdr:spPr>
        <a:xfrm>
          <a:off x="8750300" y="9470635"/>
          <a:ext cx="889000" cy="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28"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34251</xdr:rowOff>
    </xdr:from>
    <xdr:ext cx="599010" cy="259045"/>
    <xdr:sp macro="" textlink="">
      <xdr:nvSpPr>
        <xdr:cNvPr id="230" name="n_1mainValue【橋りょう・トンネル】&#10;一人当たり有形固定資産（償却資産）額"/>
        <xdr:cNvSpPr txBox="1"/>
      </xdr:nvSpPr>
      <xdr:spPr>
        <a:xfrm>
          <a:off x="9327095" y="929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108212</xdr:rowOff>
    </xdr:from>
    <xdr:ext cx="599010" cy="259045"/>
    <xdr:sp macro="" textlink="">
      <xdr:nvSpPr>
        <xdr:cNvPr id="231" name="n_2mainValue【橋りょう・トンネル】&#10;一人当たり有形固定資産（償却資産）額"/>
        <xdr:cNvSpPr txBox="1"/>
      </xdr:nvSpPr>
      <xdr:spPr>
        <a:xfrm>
          <a:off x="8450795" y="919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5262</xdr:rowOff>
    </xdr:from>
    <xdr:to>
      <xdr:col>24</xdr:col>
      <xdr:colOff>114300</xdr:colOff>
      <xdr:row>79</xdr:row>
      <xdr:rowOff>106862</xdr:rowOff>
    </xdr:to>
    <xdr:sp macro="" textlink="">
      <xdr:nvSpPr>
        <xdr:cNvPr id="272" name="楕円 271"/>
        <xdr:cNvSpPr/>
      </xdr:nvSpPr>
      <xdr:spPr>
        <a:xfrm>
          <a:off x="45847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28139</xdr:rowOff>
    </xdr:from>
    <xdr:ext cx="405111" cy="259045"/>
    <xdr:sp macro="" textlink="">
      <xdr:nvSpPr>
        <xdr:cNvPr id="273" name="【公営住宅】&#10;有形固定資産減価償却率該当値テキスト"/>
        <xdr:cNvSpPr txBox="1"/>
      </xdr:nvSpPr>
      <xdr:spPr>
        <a:xfrm>
          <a:off x="4673600" y="1340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36286</xdr:rowOff>
    </xdr:from>
    <xdr:to>
      <xdr:col>20</xdr:col>
      <xdr:colOff>38100</xdr:colOff>
      <xdr:row>79</xdr:row>
      <xdr:rowOff>137886</xdr:rowOff>
    </xdr:to>
    <xdr:sp macro="" textlink="">
      <xdr:nvSpPr>
        <xdr:cNvPr id="274" name="楕円 273"/>
        <xdr:cNvSpPr/>
      </xdr:nvSpPr>
      <xdr:spPr>
        <a:xfrm>
          <a:off x="3746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56062</xdr:rowOff>
    </xdr:from>
    <xdr:to>
      <xdr:col>24</xdr:col>
      <xdr:colOff>63500</xdr:colOff>
      <xdr:row>79</xdr:row>
      <xdr:rowOff>87086</xdr:rowOff>
    </xdr:to>
    <xdr:cxnSp macro="">
      <xdr:nvCxnSpPr>
        <xdr:cNvPr id="275" name="直線コネクタ 274"/>
        <xdr:cNvCxnSpPr/>
      </xdr:nvCxnSpPr>
      <xdr:spPr>
        <a:xfrm flipV="1">
          <a:off x="3797300" y="136006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80373</xdr:rowOff>
    </xdr:from>
    <xdr:to>
      <xdr:col>15</xdr:col>
      <xdr:colOff>101600</xdr:colOff>
      <xdr:row>80</xdr:row>
      <xdr:rowOff>10523</xdr:rowOff>
    </xdr:to>
    <xdr:sp macro="" textlink="">
      <xdr:nvSpPr>
        <xdr:cNvPr id="276" name="楕円 275"/>
        <xdr:cNvSpPr/>
      </xdr:nvSpPr>
      <xdr:spPr>
        <a:xfrm>
          <a:off x="2857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87086</xdr:rowOff>
    </xdr:from>
    <xdr:to>
      <xdr:col>19</xdr:col>
      <xdr:colOff>177800</xdr:colOff>
      <xdr:row>79</xdr:row>
      <xdr:rowOff>131173</xdr:rowOff>
    </xdr:to>
    <xdr:cxnSp macro="">
      <xdr:nvCxnSpPr>
        <xdr:cNvPr id="277" name="直線コネクタ 276"/>
        <xdr:cNvCxnSpPr/>
      </xdr:nvCxnSpPr>
      <xdr:spPr>
        <a:xfrm flipV="1">
          <a:off x="2908300" y="136316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154413</xdr:rowOff>
    </xdr:from>
    <xdr:ext cx="405111" cy="259045"/>
    <xdr:sp macro="" textlink="">
      <xdr:nvSpPr>
        <xdr:cNvPr id="281" name="n_1mainValue【公営住宅】&#10;有形固定資産減価償却率"/>
        <xdr:cNvSpPr txBox="1"/>
      </xdr:nvSpPr>
      <xdr:spPr>
        <a:xfrm>
          <a:off x="35820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27050</xdr:rowOff>
    </xdr:from>
    <xdr:ext cx="405111" cy="259045"/>
    <xdr:sp macro="" textlink="">
      <xdr:nvSpPr>
        <xdr:cNvPr id="282" name="n_2mainValue【公営住宅】&#10;有形固定資産減価償却率"/>
        <xdr:cNvSpPr txBox="1"/>
      </xdr:nvSpPr>
      <xdr:spPr>
        <a:xfrm>
          <a:off x="2705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11"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33782</xdr:rowOff>
    </xdr:from>
    <xdr:to>
      <xdr:col>55</xdr:col>
      <xdr:colOff>50800</xdr:colOff>
      <xdr:row>83</xdr:row>
      <xdr:rowOff>135382</xdr:rowOff>
    </xdr:to>
    <xdr:sp macro="" textlink="">
      <xdr:nvSpPr>
        <xdr:cNvPr id="321" name="楕円 320"/>
        <xdr:cNvSpPr/>
      </xdr:nvSpPr>
      <xdr:spPr>
        <a:xfrm>
          <a:off x="10426700" y="142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56659</xdr:rowOff>
    </xdr:from>
    <xdr:ext cx="469744" cy="259045"/>
    <xdr:sp macro="" textlink="">
      <xdr:nvSpPr>
        <xdr:cNvPr id="322" name="【公営住宅】&#10;一人当たり面積該当値テキスト"/>
        <xdr:cNvSpPr txBox="1"/>
      </xdr:nvSpPr>
      <xdr:spPr>
        <a:xfrm>
          <a:off x="10515600" y="1411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47879</xdr:rowOff>
    </xdr:from>
    <xdr:to>
      <xdr:col>50</xdr:col>
      <xdr:colOff>165100</xdr:colOff>
      <xdr:row>83</xdr:row>
      <xdr:rowOff>149479</xdr:rowOff>
    </xdr:to>
    <xdr:sp macro="" textlink="">
      <xdr:nvSpPr>
        <xdr:cNvPr id="323" name="楕円 322"/>
        <xdr:cNvSpPr/>
      </xdr:nvSpPr>
      <xdr:spPr>
        <a:xfrm>
          <a:off x="9588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84582</xdr:rowOff>
    </xdr:from>
    <xdr:to>
      <xdr:col>55</xdr:col>
      <xdr:colOff>0</xdr:colOff>
      <xdr:row>83</xdr:row>
      <xdr:rowOff>98679</xdr:rowOff>
    </xdr:to>
    <xdr:cxnSp macro="">
      <xdr:nvCxnSpPr>
        <xdr:cNvPr id="324" name="直線コネクタ 323"/>
        <xdr:cNvCxnSpPr/>
      </xdr:nvCxnSpPr>
      <xdr:spPr>
        <a:xfrm flipV="1">
          <a:off x="9639300" y="14314932"/>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109982</xdr:rowOff>
    </xdr:from>
    <xdr:to>
      <xdr:col>46</xdr:col>
      <xdr:colOff>38100</xdr:colOff>
      <xdr:row>83</xdr:row>
      <xdr:rowOff>40132</xdr:rowOff>
    </xdr:to>
    <xdr:sp macro="" textlink="">
      <xdr:nvSpPr>
        <xdr:cNvPr id="325" name="楕円 324"/>
        <xdr:cNvSpPr/>
      </xdr:nvSpPr>
      <xdr:spPr>
        <a:xfrm>
          <a:off x="8699500" y="141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160782</xdr:rowOff>
    </xdr:from>
    <xdr:to>
      <xdr:col>50</xdr:col>
      <xdr:colOff>114300</xdr:colOff>
      <xdr:row>83</xdr:row>
      <xdr:rowOff>98679</xdr:rowOff>
    </xdr:to>
    <xdr:cxnSp macro="">
      <xdr:nvCxnSpPr>
        <xdr:cNvPr id="326" name="直線コネクタ 325"/>
        <xdr:cNvCxnSpPr/>
      </xdr:nvCxnSpPr>
      <xdr:spPr>
        <a:xfrm>
          <a:off x="8750300" y="14219682"/>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27"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8"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166006</xdr:rowOff>
    </xdr:from>
    <xdr:ext cx="469744" cy="259045"/>
    <xdr:sp macro="" textlink="">
      <xdr:nvSpPr>
        <xdr:cNvPr id="330" name="n_1mainValue【公営住宅】&#10;一人当たり面積"/>
        <xdr:cNvSpPr txBox="1"/>
      </xdr:nvSpPr>
      <xdr:spPr>
        <a:xfrm>
          <a:off x="9391727" y="140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56659</xdr:rowOff>
    </xdr:from>
    <xdr:ext cx="469744" cy="259045"/>
    <xdr:sp macro="" textlink="">
      <xdr:nvSpPr>
        <xdr:cNvPr id="331" name="n_2mainValue【公営住宅】&#10;一人当たり面積"/>
        <xdr:cNvSpPr txBox="1"/>
      </xdr:nvSpPr>
      <xdr:spPr>
        <a:xfrm>
          <a:off x="8515427" y="139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7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48260</xdr:rowOff>
    </xdr:from>
    <xdr:to>
      <xdr:col>85</xdr:col>
      <xdr:colOff>177800</xdr:colOff>
      <xdr:row>33</xdr:row>
      <xdr:rowOff>149860</xdr:rowOff>
    </xdr:to>
    <xdr:sp macro="" textlink="">
      <xdr:nvSpPr>
        <xdr:cNvPr id="388" name="楕円 387"/>
        <xdr:cNvSpPr/>
      </xdr:nvSpPr>
      <xdr:spPr>
        <a:xfrm>
          <a:off x="162687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134637</xdr:rowOff>
    </xdr:from>
    <xdr:ext cx="405111" cy="259045"/>
    <xdr:sp macro="" textlink="">
      <xdr:nvSpPr>
        <xdr:cNvPr id="389" name="【認定こども園・幼稚園・保育所】&#10;有形固定資産減価償却率該当値テキスト"/>
        <xdr:cNvSpPr txBox="1"/>
      </xdr:nvSpPr>
      <xdr:spPr>
        <a:xfrm>
          <a:off x="16357600" y="562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62956</xdr:rowOff>
    </xdr:from>
    <xdr:to>
      <xdr:col>81</xdr:col>
      <xdr:colOff>101600</xdr:colOff>
      <xdr:row>33</xdr:row>
      <xdr:rowOff>164556</xdr:rowOff>
    </xdr:to>
    <xdr:sp macro="" textlink="">
      <xdr:nvSpPr>
        <xdr:cNvPr id="390" name="楕円 389"/>
        <xdr:cNvSpPr/>
      </xdr:nvSpPr>
      <xdr:spPr>
        <a:xfrm>
          <a:off x="15430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99060</xdr:rowOff>
    </xdr:from>
    <xdr:to>
      <xdr:col>85</xdr:col>
      <xdr:colOff>127000</xdr:colOff>
      <xdr:row>33</xdr:row>
      <xdr:rowOff>113756</xdr:rowOff>
    </xdr:to>
    <xdr:cxnSp macro="">
      <xdr:nvCxnSpPr>
        <xdr:cNvPr id="391" name="直線コネクタ 390"/>
        <xdr:cNvCxnSpPr/>
      </xdr:nvCxnSpPr>
      <xdr:spPr>
        <a:xfrm flipV="1">
          <a:off x="15481300" y="575691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17236</xdr:rowOff>
    </xdr:from>
    <xdr:to>
      <xdr:col>76</xdr:col>
      <xdr:colOff>165100</xdr:colOff>
      <xdr:row>34</xdr:row>
      <xdr:rowOff>118836</xdr:rowOff>
    </xdr:to>
    <xdr:sp macro="" textlink="">
      <xdr:nvSpPr>
        <xdr:cNvPr id="392" name="楕円 391"/>
        <xdr:cNvSpPr/>
      </xdr:nvSpPr>
      <xdr:spPr>
        <a:xfrm>
          <a:off x="14541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113756</xdr:rowOff>
    </xdr:from>
    <xdr:to>
      <xdr:col>81</xdr:col>
      <xdr:colOff>50800</xdr:colOff>
      <xdr:row>34</xdr:row>
      <xdr:rowOff>68036</xdr:rowOff>
    </xdr:to>
    <xdr:cxnSp macro="">
      <xdr:nvCxnSpPr>
        <xdr:cNvPr id="393" name="直線コネクタ 392"/>
        <xdr:cNvCxnSpPr/>
      </xdr:nvCxnSpPr>
      <xdr:spPr>
        <a:xfrm flipV="1">
          <a:off x="14592300" y="577160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9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9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9633</xdr:rowOff>
    </xdr:from>
    <xdr:ext cx="405111" cy="259045"/>
    <xdr:sp macro="" textlink="">
      <xdr:nvSpPr>
        <xdr:cNvPr id="397" name="n_1mainValue【認定こども園・幼稚園・保育所】&#10;有形固定資産減価償却率"/>
        <xdr:cNvSpPr txBox="1"/>
      </xdr:nvSpPr>
      <xdr:spPr>
        <a:xfrm>
          <a:off x="15266044"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135363</xdr:rowOff>
    </xdr:from>
    <xdr:ext cx="405111" cy="259045"/>
    <xdr:sp macro="" textlink="">
      <xdr:nvSpPr>
        <xdr:cNvPr id="398" name="n_2mainValue【認定こども園・幼稚園・保育所】&#10;有形固定資産減価償却率"/>
        <xdr:cNvSpPr txBox="1"/>
      </xdr:nvSpPr>
      <xdr:spPr>
        <a:xfrm>
          <a:off x="143897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29"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165826</xdr:rowOff>
    </xdr:from>
    <xdr:to>
      <xdr:col>116</xdr:col>
      <xdr:colOff>114300</xdr:colOff>
      <xdr:row>41</xdr:row>
      <xdr:rowOff>95976</xdr:rowOff>
    </xdr:to>
    <xdr:sp macro="" textlink="">
      <xdr:nvSpPr>
        <xdr:cNvPr id="439" name="楕円 438"/>
        <xdr:cNvSpPr/>
      </xdr:nvSpPr>
      <xdr:spPr>
        <a:xfrm>
          <a:off x="22110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144253</xdr:rowOff>
    </xdr:from>
    <xdr:ext cx="469744" cy="259045"/>
    <xdr:sp macro="" textlink="">
      <xdr:nvSpPr>
        <xdr:cNvPr id="440" name="【認定こども園・幼稚園・保育所】&#10;一人当たり面積該当値テキスト"/>
        <xdr:cNvSpPr txBox="1"/>
      </xdr:nvSpPr>
      <xdr:spPr>
        <a:xfrm>
          <a:off x="22199600"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169091</xdr:rowOff>
    </xdr:from>
    <xdr:to>
      <xdr:col>112</xdr:col>
      <xdr:colOff>38100</xdr:colOff>
      <xdr:row>41</xdr:row>
      <xdr:rowOff>99241</xdr:rowOff>
    </xdr:to>
    <xdr:sp macro="" textlink="">
      <xdr:nvSpPr>
        <xdr:cNvPr id="441" name="楕円 440"/>
        <xdr:cNvSpPr/>
      </xdr:nvSpPr>
      <xdr:spPr>
        <a:xfrm>
          <a:off x="21272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45176</xdr:rowOff>
    </xdr:from>
    <xdr:to>
      <xdr:col>116</xdr:col>
      <xdr:colOff>63500</xdr:colOff>
      <xdr:row>41</xdr:row>
      <xdr:rowOff>48441</xdr:rowOff>
    </xdr:to>
    <xdr:cxnSp macro="">
      <xdr:nvCxnSpPr>
        <xdr:cNvPr id="442" name="直線コネクタ 441"/>
        <xdr:cNvCxnSpPr/>
      </xdr:nvCxnSpPr>
      <xdr:spPr>
        <a:xfrm flipV="1">
          <a:off x="21323300" y="70746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128270</xdr:rowOff>
    </xdr:from>
    <xdr:to>
      <xdr:col>107</xdr:col>
      <xdr:colOff>101600</xdr:colOff>
      <xdr:row>42</xdr:row>
      <xdr:rowOff>58420</xdr:rowOff>
    </xdr:to>
    <xdr:sp macro="" textlink="">
      <xdr:nvSpPr>
        <xdr:cNvPr id="443" name="楕円 442"/>
        <xdr:cNvSpPr/>
      </xdr:nvSpPr>
      <xdr:spPr>
        <a:xfrm>
          <a:off x="2038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48441</xdr:rowOff>
    </xdr:from>
    <xdr:to>
      <xdr:col>111</xdr:col>
      <xdr:colOff>177800</xdr:colOff>
      <xdr:row>42</xdr:row>
      <xdr:rowOff>7620</xdr:rowOff>
    </xdr:to>
    <xdr:cxnSp macro="">
      <xdr:nvCxnSpPr>
        <xdr:cNvPr id="444" name="直線コネクタ 443"/>
        <xdr:cNvCxnSpPr/>
      </xdr:nvCxnSpPr>
      <xdr:spPr>
        <a:xfrm flipV="1">
          <a:off x="20434300" y="707789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45"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46"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90368</xdr:rowOff>
    </xdr:from>
    <xdr:ext cx="469744" cy="259045"/>
    <xdr:sp macro="" textlink="">
      <xdr:nvSpPr>
        <xdr:cNvPr id="448" name="n_1mainValue【認定こども園・幼稚園・保育所】&#10;一人当たり面積"/>
        <xdr:cNvSpPr txBox="1"/>
      </xdr:nvSpPr>
      <xdr:spPr>
        <a:xfrm>
          <a:off x="210757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49547</xdr:rowOff>
    </xdr:from>
    <xdr:ext cx="469744" cy="259045"/>
    <xdr:sp macro="" textlink="">
      <xdr:nvSpPr>
        <xdr:cNvPr id="449" name="n_2mainValue【認定こども園・幼稚園・保育所】&#10;一人当たり面積"/>
        <xdr:cNvSpPr txBox="1"/>
      </xdr:nvSpPr>
      <xdr:spPr>
        <a:xfrm>
          <a:off x="20199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79"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89" name="楕円 488"/>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490" name="【学校施設】&#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91" name="楕円 490"/>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83820</xdr:rowOff>
    </xdr:to>
    <xdr:cxnSp macro="">
      <xdr:nvCxnSpPr>
        <xdr:cNvPr id="492" name="直線コネクタ 491"/>
        <xdr:cNvCxnSpPr/>
      </xdr:nvCxnSpPr>
      <xdr:spPr>
        <a:xfrm flipV="1">
          <a:off x="15481300" y="10332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493" name="楕円 492"/>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61</xdr:row>
      <xdr:rowOff>40005</xdr:rowOff>
    </xdr:to>
    <xdr:cxnSp macro="">
      <xdr:nvCxnSpPr>
        <xdr:cNvPr id="494" name="直線コネクタ 493"/>
        <xdr:cNvCxnSpPr/>
      </xdr:nvCxnSpPr>
      <xdr:spPr>
        <a:xfrm flipV="1">
          <a:off x="14592300" y="1037082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95"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96"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98"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499" name="n_2mainValue【学校施設】&#10;有形固定資産減価償却率"/>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27"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14122</xdr:rowOff>
    </xdr:from>
    <xdr:to>
      <xdr:col>116</xdr:col>
      <xdr:colOff>114300</xdr:colOff>
      <xdr:row>60</xdr:row>
      <xdr:rowOff>115722</xdr:rowOff>
    </xdr:to>
    <xdr:sp macro="" textlink="">
      <xdr:nvSpPr>
        <xdr:cNvPr id="537" name="楕円 536"/>
        <xdr:cNvSpPr/>
      </xdr:nvSpPr>
      <xdr:spPr>
        <a:xfrm>
          <a:off x="22110700" y="103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36999</xdr:rowOff>
    </xdr:from>
    <xdr:ext cx="469744" cy="259045"/>
    <xdr:sp macro="" textlink="">
      <xdr:nvSpPr>
        <xdr:cNvPr id="538" name="【学校施設】&#10;一人当たり面積該当値テキスト"/>
        <xdr:cNvSpPr txBox="1"/>
      </xdr:nvSpPr>
      <xdr:spPr>
        <a:xfrm>
          <a:off x="22199600" y="101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42011</xdr:rowOff>
    </xdr:from>
    <xdr:to>
      <xdr:col>112</xdr:col>
      <xdr:colOff>38100</xdr:colOff>
      <xdr:row>60</xdr:row>
      <xdr:rowOff>143611</xdr:rowOff>
    </xdr:to>
    <xdr:sp macro="" textlink="">
      <xdr:nvSpPr>
        <xdr:cNvPr id="539" name="楕円 538"/>
        <xdr:cNvSpPr/>
      </xdr:nvSpPr>
      <xdr:spPr>
        <a:xfrm>
          <a:off x="21272500" y="103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64922</xdr:rowOff>
    </xdr:from>
    <xdr:to>
      <xdr:col>116</xdr:col>
      <xdr:colOff>63500</xdr:colOff>
      <xdr:row>60</xdr:row>
      <xdr:rowOff>92811</xdr:rowOff>
    </xdr:to>
    <xdr:cxnSp macro="">
      <xdr:nvCxnSpPr>
        <xdr:cNvPr id="540" name="直線コネクタ 539"/>
        <xdr:cNvCxnSpPr/>
      </xdr:nvCxnSpPr>
      <xdr:spPr>
        <a:xfrm flipV="1">
          <a:off x="21323300" y="10351922"/>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94590</xdr:rowOff>
    </xdr:from>
    <xdr:to>
      <xdr:col>107</xdr:col>
      <xdr:colOff>101600</xdr:colOff>
      <xdr:row>58</xdr:row>
      <xdr:rowOff>24740</xdr:rowOff>
    </xdr:to>
    <xdr:sp macro="" textlink="">
      <xdr:nvSpPr>
        <xdr:cNvPr id="541" name="楕円 540"/>
        <xdr:cNvSpPr/>
      </xdr:nvSpPr>
      <xdr:spPr>
        <a:xfrm>
          <a:off x="20383500" y="98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145390</xdr:rowOff>
    </xdr:from>
    <xdr:to>
      <xdr:col>111</xdr:col>
      <xdr:colOff>177800</xdr:colOff>
      <xdr:row>60</xdr:row>
      <xdr:rowOff>92811</xdr:rowOff>
    </xdr:to>
    <xdr:cxnSp macro="">
      <xdr:nvCxnSpPr>
        <xdr:cNvPr id="542" name="直線コネクタ 541"/>
        <xdr:cNvCxnSpPr/>
      </xdr:nvCxnSpPr>
      <xdr:spPr>
        <a:xfrm>
          <a:off x="20434300" y="9918040"/>
          <a:ext cx="889000" cy="4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43"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44"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160138</xdr:rowOff>
    </xdr:from>
    <xdr:ext cx="469744" cy="259045"/>
    <xdr:sp macro="" textlink="">
      <xdr:nvSpPr>
        <xdr:cNvPr id="546" name="n_1mainValue【学校施設】&#10;一人当たり面積"/>
        <xdr:cNvSpPr txBox="1"/>
      </xdr:nvSpPr>
      <xdr:spPr>
        <a:xfrm>
          <a:off x="21075727"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41267</xdr:rowOff>
    </xdr:from>
    <xdr:ext cx="469744" cy="259045"/>
    <xdr:sp macro="" textlink="">
      <xdr:nvSpPr>
        <xdr:cNvPr id="547" name="n_2mainValue【学校施設】&#10;一人当たり面積"/>
        <xdr:cNvSpPr txBox="1"/>
      </xdr:nvSpPr>
      <xdr:spPr>
        <a:xfrm>
          <a:off x="20199427" y="96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7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82" name="フローチャート: 判断 58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macro="" textlink="">
      <xdr:nvSpPr>
        <xdr:cNvPr id="588" name="楕円 587"/>
        <xdr:cNvSpPr/>
      </xdr:nvSpPr>
      <xdr:spPr>
        <a:xfrm>
          <a:off x="16268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75491</xdr:rowOff>
    </xdr:from>
    <xdr:ext cx="405111" cy="259045"/>
    <xdr:sp macro="" textlink="">
      <xdr:nvSpPr>
        <xdr:cNvPr id="589" name="【児童館】&#10;有形固定資産減価償却率該当値テキスト"/>
        <xdr:cNvSpPr txBox="1"/>
      </xdr:nvSpPr>
      <xdr:spPr>
        <a:xfrm>
          <a:off x="16357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85271</xdr:rowOff>
    </xdr:from>
    <xdr:to>
      <xdr:col>81</xdr:col>
      <xdr:colOff>101600</xdr:colOff>
      <xdr:row>83</xdr:row>
      <xdr:rowOff>15421</xdr:rowOff>
    </xdr:to>
    <xdr:sp macro="" textlink="">
      <xdr:nvSpPr>
        <xdr:cNvPr id="590" name="楕円 589"/>
        <xdr:cNvSpPr/>
      </xdr:nvSpPr>
      <xdr:spPr>
        <a:xfrm>
          <a:off x="15430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136071</xdr:rowOff>
    </xdr:to>
    <xdr:cxnSp macro="">
      <xdr:nvCxnSpPr>
        <xdr:cNvPr id="591" name="直線コネクタ 590"/>
        <xdr:cNvCxnSpPr/>
      </xdr:nvCxnSpPr>
      <xdr:spPr>
        <a:xfrm flipV="1">
          <a:off x="15481300" y="1416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92" name="楕円 591"/>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82</xdr:row>
      <xdr:rowOff>136071</xdr:rowOff>
    </xdr:to>
    <xdr:cxnSp macro="">
      <xdr:nvCxnSpPr>
        <xdr:cNvPr id="593" name="直線コネクタ 592"/>
        <xdr:cNvCxnSpPr/>
      </xdr:nvCxnSpPr>
      <xdr:spPr>
        <a:xfrm>
          <a:off x="14592300" y="13411200"/>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94"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95"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96"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6548</xdr:rowOff>
    </xdr:from>
    <xdr:ext cx="405111" cy="259045"/>
    <xdr:sp macro="" textlink="">
      <xdr:nvSpPr>
        <xdr:cNvPr id="597" name="n_1main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105427</xdr:rowOff>
    </xdr:from>
    <xdr:ext cx="405111" cy="259045"/>
    <xdr:sp macro="" textlink="">
      <xdr:nvSpPr>
        <xdr:cNvPr id="598" name="n_2mainValue【児童館】&#10;有形固定資産減価償却率"/>
        <xdr:cNvSpPr txBox="1"/>
      </xdr:nvSpPr>
      <xdr:spPr>
        <a:xfrm>
          <a:off x="14389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25"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29" name="フローチャート: 判断 628"/>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35" name="楕円 634"/>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36" name="【児童館】&#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37" name="楕円 636"/>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638" name="直線コネクタ 637"/>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154178</xdr:rowOff>
    </xdr:from>
    <xdr:to>
      <xdr:col>107</xdr:col>
      <xdr:colOff>101600</xdr:colOff>
      <xdr:row>86</xdr:row>
      <xdr:rowOff>84328</xdr:rowOff>
    </xdr:to>
    <xdr:sp macro="" textlink="">
      <xdr:nvSpPr>
        <xdr:cNvPr id="639" name="楕円 638"/>
        <xdr:cNvSpPr/>
      </xdr:nvSpPr>
      <xdr:spPr>
        <a:xfrm>
          <a:off x="20383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86</xdr:row>
      <xdr:rowOff>33528</xdr:rowOff>
    </xdr:to>
    <xdr:cxnSp macro="">
      <xdr:nvCxnSpPr>
        <xdr:cNvPr id="640" name="直線コネクタ 639"/>
        <xdr:cNvCxnSpPr/>
      </xdr:nvCxnSpPr>
      <xdr:spPr>
        <a:xfrm flipV="1">
          <a:off x="20434300" y="14727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4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42"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43"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44" name="n_1mainValue【児童館】&#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75455</xdr:rowOff>
    </xdr:from>
    <xdr:ext cx="469744" cy="259045"/>
    <xdr:sp macro="" textlink="">
      <xdr:nvSpPr>
        <xdr:cNvPr id="645" name="n_2mainValue【児童館】&#10;一人当たり面積"/>
        <xdr:cNvSpPr txBox="1"/>
      </xdr:nvSpPr>
      <xdr:spPr>
        <a:xfrm>
          <a:off x="20199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4" name="テキスト ボックス 66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68" name="直線コネクタ 667"/>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69"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70" name="直線コネクタ 669"/>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2" name="直線コネクタ 67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73"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74" name="フローチャート: 判断 673"/>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75" name="フローチャート: 判断 674"/>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76" name="フローチャート: 判断 675"/>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77" name="フローチャート: 判断 676"/>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87122</xdr:rowOff>
    </xdr:from>
    <xdr:to>
      <xdr:col>85</xdr:col>
      <xdr:colOff>177800</xdr:colOff>
      <xdr:row>102</xdr:row>
      <xdr:rowOff>17272</xdr:rowOff>
    </xdr:to>
    <xdr:sp macro="" textlink="">
      <xdr:nvSpPr>
        <xdr:cNvPr id="683" name="楕円 682"/>
        <xdr:cNvSpPr/>
      </xdr:nvSpPr>
      <xdr:spPr>
        <a:xfrm>
          <a:off x="162687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2049</xdr:rowOff>
    </xdr:from>
    <xdr:ext cx="405111" cy="259045"/>
    <xdr:sp macro="" textlink="">
      <xdr:nvSpPr>
        <xdr:cNvPr id="684" name="【公民館】&#10;有形固定資産減価償却率該当値テキスト"/>
        <xdr:cNvSpPr txBox="1"/>
      </xdr:nvSpPr>
      <xdr:spPr>
        <a:xfrm>
          <a:off x="16357600" y="1731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685" name="楕円 684"/>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137922</xdr:rowOff>
    </xdr:from>
    <xdr:to>
      <xdr:col>85</xdr:col>
      <xdr:colOff>127000</xdr:colOff>
      <xdr:row>104</xdr:row>
      <xdr:rowOff>64770</xdr:rowOff>
    </xdr:to>
    <xdr:cxnSp macro="">
      <xdr:nvCxnSpPr>
        <xdr:cNvPr id="686" name="直線コネクタ 685"/>
        <xdr:cNvCxnSpPr/>
      </xdr:nvCxnSpPr>
      <xdr:spPr>
        <a:xfrm flipV="1">
          <a:off x="15481300" y="17454372"/>
          <a:ext cx="8382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96265</xdr:rowOff>
    </xdr:from>
    <xdr:to>
      <xdr:col>76</xdr:col>
      <xdr:colOff>165100</xdr:colOff>
      <xdr:row>105</xdr:row>
      <xdr:rowOff>26415</xdr:rowOff>
    </xdr:to>
    <xdr:sp macro="" textlink="">
      <xdr:nvSpPr>
        <xdr:cNvPr id="687" name="楕円 686"/>
        <xdr:cNvSpPr/>
      </xdr:nvSpPr>
      <xdr:spPr>
        <a:xfrm>
          <a:off x="14541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147065</xdr:rowOff>
    </xdr:to>
    <xdr:cxnSp macro="">
      <xdr:nvCxnSpPr>
        <xdr:cNvPr id="688" name="直線コネクタ 687"/>
        <xdr:cNvCxnSpPr/>
      </xdr:nvCxnSpPr>
      <xdr:spPr>
        <a:xfrm flipV="1">
          <a:off x="14592300" y="1789557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8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9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91"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132097</xdr:rowOff>
    </xdr:from>
    <xdr:ext cx="405111" cy="259045"/>
    <xdr:sp macro="" textlink="">
      <xdr:nvSpPr>
        <xdr:cNvPr id="692" name="n_1main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42942</xdr:rowOff>
    </xdr:from>
    <xdr:ext cx="405111" cy="259045"/>
    <xdr:sp macro="" textlink="">
      <xdr:nvSpPr>
        <xdr:cNvPr id="693" name="n_2mainValue【公民館】&#10;有形固定資産減価償却率"/>
        <xdr:cNvSpPr txBox="1"/>
      </xdr:nvSpPr>
      <xdr:spPr>
        <a:xfrm>
          <a:off x="143897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118111</xdr:rowOff>
    </xdr:from>
    <xdr:to>
      <xdr:col>116</xdr:col>
      <xdr:colOff>62864</xdr:colOff>
      <xdr:row>108</xdr:row>
      <xdr:rowOff>118111</xdr:rowOff>
    </xdr:to>
    <xdr:cxnSp macro="">
      <xdr:nvCxnSpPr>
        <xdr:cNvPr id="717" name="直線コネクタ 716"/>
        <xdr:cNvCxnSpPr/>
      </xdr:nvCxnSpPr>
      <xdr:spPr>
        <a:xfrm flipV="1">
          <a:off x="22160864" y="17434561"/>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121938</xdr:rowOff>
    </xdr:from>
    <xdr:ext cx="469744" cy="259045"/>
    <xdr:sp macro="" textlink="">
      <xdr:nvSpPr>
        <xdr:cNvPr id="718" name="【公民館】&#10;一人当たり面積最小値テキスト"/>
        <xdr:cNvSpPr txBox="1"/>
      </xdr:nvSpPr>
      <xdr:spPr>
        <a:xfrm>
          <a:off x="22199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118111</xdr:rowOff>
    </xdr:from>
    <xdr:to>
      <xdr:col>116</xdr:col>
      <xdr:colOff>152400</xdr:colOff>
      <xdr:row>108</xdr:row>
      <xdr:rowOff>118111</xdr:rowOff>
    </xdr:to>
    <xdr:cxnSp macro="">
      <xdr:nvCxnSpPr>
        <xdr:cNvPr id="719" name="直線コネクタ 718"/>
        <xdr:cNvCxnSpPr/>
      </xdr:nvCxnSpPr>
      <xdr:spPr>
        <a:xfrm>
          <a:off x="22072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64788</xdr:rowOff>
    </xdr:from>
    <xdr:ext cx="469744" cy="259045"/>
    <xdr:sp macro="" textlink="">
      <xdr:nvSpPr>
        <xdr:cNvPr id="720" name="【公民館】&#10;一人当たり面積最大値テキスト"/>
        <xdr:cNvSpPr txBox="1"/>
      </xdr:nvSpPr>
      <xdr:spPr>
        <a:xfrm>
          <a:off x="22199600" y="1720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118111</xdr:rowOff>
    </xdr:from>
    <xdr:to>
      <xdr:col>116</xdr:col>
      <xdr:colOff>152400</xdr:colOff>
      <xdr:row>101</xdr:row>
      <xdr:rowOff>118111</xdr:rowOff>
    </xdr:to>
    <xdr:cxnSp macro="">
      <xdr:nvCxnSpPr>
        <xdr:cNvPr id="721" name="直線コネクタ 720"/>
        <xdr:cNvCxnSpPr/>
      </xdr:nvCxnSpPr>
      <xdr:spPr>
        <a:xfrm>
          <a:off x="22072600" y="1743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64788</xdr:rowOff>
    </xdr:from>
    <xdr:ext cx="469744" cy="259045"/>
    <xdr:sp macro="" textlink="">
      <xdr:nvSpPr>
        <xdr:cNvPr id="722" name="【公民館】&#10;一人当たり面積平均値テキスト"/>
        <xdr:cNvSpPr txBox="1"/>
      </xdr:nvSpPr>
      <xdr:spPr>
        <a:xfrm>
          <a:off x="22199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723" name="フローチャート: 判断 722"/>
        <xdr:cNvSpPr/>
      </xdr:nvSpPr>
      <xdr:spPr>
        <a:xfrm>
          <a:off x="22110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90170</xdr:rowOff>
    </xdr:from>
    <xdr:to>
      <xdr:col>112</xdr:col>
      <xdr:colOff>38100</xdr:colOff>
      <xdr:row>107</xdr:row>
      <xdr:rowOff>20320</xdr:rowOff>
    </xdr:to>
    <xdr:sp macro="" textlink="">
      <xdr:nvSpPr>
        <xdr:cNvPr id="724" name="フローチャート: 判断 723"/>
        <xdr:cNvSpPr/>
      </xdr:nvSpPr>
      <xdr:spPr>
        <a:xfrm>
          <a:off x="21272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25" name="フローチャート: 判断 724"/>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726" name="フローチャート: 判断 725"/>
        <xdr:cNvSpPr/>
      </xdr:nvSpPr>
      <xdr:spPr>
        <a:xfrm>
          <a:off x="19494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67311</xdr:rowOff>
    </xdr:from>
    <xdr:to>
      <xdr:col>116</xdr:col>
      <xdr:colOff>114300</xdr:colOff>
      <xdr:row>101</xdr:row>
      <xdr:rowOff>168911</xdr:rowOff>
    </xdr:to>
    <xdr:sp macro="" textlink="">
      <xdr:nvSpPr>
        <xdr:cNvPr id="732" name="楕円 731"/>
        <xdr:cNvSpPr/>
      </xdr:nvSpPr>
      <xdr:spPr>
        <a:xfrm>
          <a:off x="22110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20338</xdr:rowOff>
    </xdr:from>
    <xdr:ext cx="469744" cy="259045"/>
    <xdr:sp macro="" textlink="">
      <xdr:nvSpPr>
        <xdr:cNvPr id="733" name="【公民館】&#10;一人当たり面積該当値テキスト"/>
        <xdr:cNvSpPr txBox="1"/>
      </xdr:nvSpPr>
      <xdr:spPr>
        <a:xfrm>
          <a:off x="22199600" y="1733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135889</xdr:rowOff>
    </xdr:from>
    <xdr:to>
      <xdr:col>112</xdr:col>
      <xdr:colOff>38100</xdr:colOff>
      <xdr:row>101</xdr:row>
      <xdr:rowOff>66039</xdr:rowOff>
    </xdr:to>
    <xdr:sp macro="" textlink="">
      <xdr:nvSpPr>
        <xdr:cNvPr id="734" name="楕円 733"/>
        <xdr:cNvSpPr/>
      </xdr:nvSpPr>
      <xdr:spPr>
        <a:xfrm>
          <a:off x="21272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15239</xdr:rowOff>
    </xdr:from>
    <xdr:to>
      <xdr:col>116</xdr:col>
      <xdr:colOff>63500</xdr:colOff>
      <xdr:row>101</xdr:row>
      <xdr:rowOff>118111</xdr:rowOff>
    </xdr:to>
    <xdr:cxnSp macro="">
      <xdr:nvCxnSpPr>
        <xdr:cNvPr id="735" name="直線コネクタ 734"/>
        <xdr:cNvCxnSpPr/>
      </xdr:nvCxnSpPr>
      <xdr:spPr>
        <a:xfrm>
          <a:off x="21323300" y="173316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15875</xdr:rowOff>
    </xdr:from>
    <xdr:to>
      <xdr:col>107</xdr:col>
      <xdr:colOff>101600</xdr:colOff>
      <xdr:row>101</xdr:row>
      <xdr:rowOff>117475</xdr:rowOff>
    </xdr:to>
    <xdr:sp macro="" textlink="">
      <xdr:nvSpPr>
        <xdr:cNvPr id="736" name="楕円 735"/>
        <xdr:cNvSpPr/>
      </xdr:nvSpPr>
      <xdr:spPr>
        <a:xfrm>
          <a:off x="20383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15239</xdr:rowOff>
    </xdr:from>
    <xdr:to>
      <xdr:col>111</xdr:col>
      <xdr:colOff>177800</xdr:colOff>
      <xdr:row>101</xdr:row>
      <xdr:rowOff>66675</xdr:rowOff>
    </xdr:to>
    <xdr:cxnSp macro="">
      <xdr:nvCxnSpPr>
        <xdr:cNvPr id="737" name="直線コネクタ 736"/>
        <xdr:cNvCxnSpPr/>
      </xdr:nvCxnSpPr>
      <xdr:spPr>
        <a:xfrm flipV="1">
          <a:off x="20434300" y="173316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11447</xdr:rowOff>
    </xdr:from>
    <xdr:ext cx="469744" cy="259045"/>
    <xdr:sp macro="" textlink="">
      <xdr:nvSpPr>
        <xdr:cNvPr id="738" name="n_1aveValue【公民館】&#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39" name="n_2ave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21607</xdr:rowOff>
    </xdr:from>
    <xdr:ext cx="469744" cy="259045"/>
    <xdr:sp macro="" textlink="">
      <xdr:nvSpPr>
        <xdr:cNvPr id="740" name="n_3aveValue【公民館】&#10;一人当たり面積"/>
        <xdr:cNvSpPr txBox="1"/>
      </xdr:nvSpPr>
      <xdr:spPr>
        <a:xfrm>
          <a:off x="19310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82566</xdr:rowOff>
    </xdr:from>
    <xdr:ext cx="469744" cy="259045"/>
    <xdr:sp macro="" textlink="">
      <xdr:nvSpPr>
        <xdr:cNvPr id="741" name="n_1mainValue【公民館】&#10;一人当たり面積"/>
        <xdr:cNvSpPr txBox="1"/>
      </xdr:nvSpPr>
      <xdr:spPr>
        <a:xfrm>
          <a:off x="210757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134002</xdr:rowOff>
    </xdr:from>
    <xdr:ext cx="469744" cy="259045"/>
    <xdr:sp macro="" textlink="">
      <xdr:nvSpPr>
        <xdr:cNvPr id="742" name="n_2mainValue【公民館】&#10;一人当たり面積"/>
        <xdr:cNvSpPr txBox="1"/>
      </xdr:nvSpPr>
      <xdr:spPr>
        <a:xfrm>
          <a:off x="201994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年度の施設類型別でみると、上記事業資産（施設）のうち有形固定資産減価償却率が類似団体平均値を上回っているのは、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等であり、下回っているのは、学校施設と橋りょう・トンネルである。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より特に高くなっており、一人当たり面積は特に低くなっている。これは、市で管理する保育所の数が少なく、老朽化が大幅に進んでいることが考えられる。今後は、幼稚園・保育所（園）の再編に関する市の方針を基に再編整備を行う事が見込ま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における有形固定資産減価償却率は、類似団体平均値と比較して大きく上回っている。これは、公営住宅の多くが昭和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年代の間に建設されているためである。長寿命化計画等に基づきながら、日々の維持管理を行っている状況である。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いたが、平均値に近い数値になった。これは、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小学校の統合から新たな学童クラブの建設等が行われ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特に高くなっており、一人当たりの面積も大幅に上回っている状況である。これは、総合福祉センターの台帳登録状況に修正があり変化が生じたものと、当市の地理的な特色から各地に多く点在していることに起因しているため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年度から行ってきた小中学校適正配置事業で小学校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校に集約されたためである。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ものの、一人当たりの有形固定資産（償却資産）額は大幅に上回っている状況である。これは、市が管理する道路法上の橋りょうだけ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橋、トンネルも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本あり、当市の地理的な特色に起因しているためと考えられる。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2" name="楕円 71"/>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3"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4" name="楕円 73"/>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95794</xdr:rowOff>
    </xdr:to>
    <xdr:cxnSp macro="">
      <xdr:nvCxnSpPr>
        <xdr:cNvPr id="75" name="直線コネクタ 74"/>
        <xdr:cNvCxnSpPr/>
      </xdr:nvCxnSpPr>
      <xdr:spPr>
        <a:xfrm flipV="1">
          <a:off x="3797300" y="65749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6" name="楕円 75"/>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38</xdr:row>
      <xdr:rowOff>120287</xdr:rowOff>
    </xdr:to>
    <xdr:cxnSp macro="">
      <xdr:nvCxnSpPr>
        <xdr:cNvPr id="77" name="直線コネクタ 76"/>
        <xdr:cNvCxnSpPr/>
      </xdr:nvCxnSpPr>
      <xdr:spPr>
        <a:xfrm flipV="1">
          <a:off x="2908300" y="66108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8"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137721</xdr:rowOff>
    </xdr:from>
    <xdr:ext cx="405111" cy="259045"/>
    <xdr:sp macro="" textlink="">
      <xdr:nvSpPr>
        <xdr:cNvPr id="81" name="n_1mainValue【図書館】&#10;有形固定資産減価償却率"/>
        <xdr:cNvSpPr txBox="1"/>
      </xdr:nvSpPr>
      <xdr:spPr>
        <a:xfrm>
          <a:off x="3582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162214</xdr:rowOff>
    </xdr:from>
    <xdr:ext cx="405111" cy="259045"/>
    <xdr:sp macro="" textlink="">
      <xdr:nvSpPr>
        <xdr:cNvPr id="82" name="n_2mainValue【図書館】&#10;有形固定資産減価償却率"/>
        <xdr:cNvSpPr txBox="1"/>
      </xdr:nvSpPr>
      <xdr:spPr>
        <a:xfrm>
          <a:off x="2705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102870</xdr:rowOff>
    </xdr:to>
    <xdr:cxnSp macro="">
      <xdr:nvCxnSpPr>
        <xdr:cNvPr id="106" name="直線コネクタ 105"/>
        <xdr:cNvCxnSpPr/>
      </xdr:nvCxnSpPr>
      <xdr:spPr>
        <a:xfrm flipV="1">
          <a:off x="10476865" y="604266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07"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08" name="直線コネクタ 107"/>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9"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0" name="直線コネクタ 109"/>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11" name="【図書館】&#10;一人当たり面積平均値テキスト"/>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2" name="フローチャート: 判断 111"/>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74930</xdr:rowOff>
    </xdr:from>
    <xdr:to>
      <xdr:col>50</xdr:col>
      <xdr:colOff>165100</xdr:colOff>
      <xdr:row>40</xdr:row>
      <xdr:rowOff>5080</xdr:rowOff>
    </xdr:to>
    <xdr:sp macro="" textlink="">
      <xdr:nvSpPr>
        <xdr:cNvPr id="113" name="フローチャート: 判断 112"/>
        <xdr:cNvSpPr/>
      </xdr:nvSpPr>
      <xdr:spPr>
        <a:xfrm>
          <a:off x="958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14" name="フローチャート: 判断 113"/>
        <xdr:cNvSpPr/>
      </xdr:nvSpPr>
      <xdr:spPr>
        <a:xfrm>
          <a:off x="8699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147320</xdr:rowOff>
    </xdr:from>
    <xdr:to>
      <xdr:col>41</xdr:col>
      <xdr:colOff>101600</xdr:colOff>
      <xdr:row>39</xdr:row>
      <xdr:rowOff>77470</xdr:rowOff>
    </xdr:to>
    <xdr:sp macro="" textlink="">
      <xdr:nvSpPr>
        <xdr:cNvPr id="115" name="フローチャート: 判断 114"/>
        <xdr:cNvSpPr/>
      </xdr:nvSpPr>
      <xdr:spPr>
        <a:xfrm>
          <a:off x="7810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21" name="楕円 120"/>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2" name="【図書館】&#10;一人当たり面積該当値テキスト"/>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143510</xdr:rowOff>
    </xdr:from>
    <xdr:to>
      <xdr:col>50</xdr:col>
      <xdr:colOff>165100</xdr:colOff>
      <xdr:row>38</xdr:row>
      <xdr:rowOff>73660</xdr:rowOff>
    </xdr:to>
    <xdr:sp macro="" textlink="">
      <xdr:nvSpPr>
        <xdr:cNvPr id="123" name="楕円 122"/>
        <xdr:cNvSpPr/>
      </xdr:nvSpPr>
      <xdr:spPr>
        <a:xfrm>
          <a:off x="958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22860</xdr:rowOff>
    </xdr:to>
    <xdr:cxnSp macro="">
      <xdr:nvCxnSpPr>
        <xdr:cNvPr id="124" name="直線コネクタ 123"/>
        <xdr:cNvCxnSpPr/>
      </xdr:nvCxnSpPr>
      <xdr:spPr>
        <a:xfrm flipV="1">
          <a:off x="9639300" y="6522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90170</xdr:rowOff>
    </xdr:from>
    <xdr:to>
      <xdr:col>46</xdr:col>
      <xdr:colOff>38100</xdr:colOff>
      <xdr:row>34</xdr:row>
      <xdr:rowOff>20320</xdr:rowOff>
    </xdr:to>
    <xdr:sp macro="" textlink="">
      <xdr:nvSpPr>
        <xdr:cNvPr id="125" name="楕円 124"/>
        <xdr:cNvSpPr/>
      </xdr:nvSpPr>
      <xdr:spPr>
        <a:xfrm>
          <a:off x="8699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140970</xdr:rowOff>
    </xdr:from>
    <xdr:to>
      <xdr:col>50</xdr:col>
      <xdr:colOff>114300</xdr:colOff>
      <xdr:row>38</xdr:row>
      <xdr:rowOff>22860</xdr:rowOff>
    </xdr:to>
    <xdr:cxnSp macro="">
      <xdr:nvCxnSpPr>
        <xdr:cNvPr id="126" name="直線コネクタ 125"/>
        <xdr:cNvCxnSpPr/>
      </xdr:nvCxnSpPr>
      <xdr:spPr>
        <a:xfrm>
          <a:off x="8750300" y="579882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167657</xdr:rowOff>
    </xdr:from>
    <xdr:ext cx="469744" cy="259045"/>
    <xdr:sp macro="" textlink="">
      <xdr:nvSpPr>
        <xdr:cNvPr id="127" name="n_1aveValue【図書館】&#10;一人当たり面積"/>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28" name="n_2ave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93997</xdr:rowOff>
    </xdr:from>
    <xdr:ext cx="469744" cy="259045"/>
    <xdr:sp macro="" textlink="">
      <xdr:nvSpPr>
        <xdr:cNvPr id="129" name="n_3aveValue【図書館】&#10;一人当たり面積"/>
        <xdr:cNvSpPr txBox="1"/>
      </xdr:nvSpPr>
      <xdr:spPr>
        <a:xfrm>
          <a:off x="7626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90187</xdr:rowOff>
    </xdr:from>
    <xdr:ext cx="469744" cy="259045"/>
    <xdr:sp macro="" textlink="">
      <xdr:nvSpPr>
        <xdr:cNvPr id="130" name="n_1mainValue【図書館】&#10;一人当たり面積"/>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36847</xdr:rowOff>
    </xdr:from>
    <xdr:ext cx="469744" cy="259045"/>
    <xdr:sp macro="" textlink="">
      <xdr:nvSpPr>
        <xdr:cNvPr id="131" name="n_2mainValue【図書館】&#10;一人当たり面積"/>
        <xdr:cNvSpPr txBox="1"/>
      </xdr:nvSpPr>
      <xdr:spPr>
        <a:xfrm>
          <a:off x="85154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0" name="テキスト ボックス 14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4" name="直線コネクタ 153"/>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5"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6" name="直線コネクタ 155"/>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7"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58" name="直線コネクタ 157"/>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59"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0" name="フローチャート: 判断 159"/>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1" name="フローチャート: 判断 160"/>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2" name="フローチャート: 判断 161"/>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3" name="フローチャート: 判断 162"/>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69" name="楕円 168"/>
        <xdr:cNvSpPr/>
      </xdr:nvSpPr>
      <xdr:spPr>
        <a:xfrm>
          <a:off x="45847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100093</xdr:rowOff>
    </xdr:from>
    <xdr:ext cx="405111" cy="259045"/>
    <xdr:sp macro="" textlink="">
      <xdr:nvSpPr>
        <xdr:cNvPr id="170" name="【体育館・プール】&#10;有形固定資産減価償却率該当値テキスト"/>
        <xdr:cNvSpPr txBox="1"/>
      </xdr:nvSpPr>
      <xdr:spPr>
        <a:xfrm>
          <a:off x="4673600" y="987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127508</xdr:rowOff>
    </xdr:from>
    <xdr:to>
      <xdr:col>20</xdr:col>
      <xdr:colOff>38100</xdr:colOff>
      <xdr:row>59</xdr:row>
      <xdr:rowOff>57658</xdr:rowOff>
    </xdr:to>
    <xdr:sp macro="" textlink="">
      <xdr:nvSpPr>
        <xdr:cNvPr id="171" name="楕円 170"/>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128016</xdr:rowOff>
    </xdr:from>
    <xdr:to>
      <xdr:col>24</xdr:col>
      <xdr:colOff>63500</xdr:colOff>
      <xdr:row>59</xdr:row>
      <xdr:rowOff>6858</xdr:rowOff>
    </xdr:to>
    <xdr:cxnSp macro="">
      <xdr:nvCxnSpPr>
        <xdr:cNvPr id="172" name="直線コネクタ 171"/>
        <xdr:cNvCxnSpPr/>
      </xdr:nvCxnSpPr>
      <xdr:spPr>
        <a:xfrm flipV="1">
          <a:off x="3797300" y="100721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73" name="楕円 172"/>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xdr:rowOff>
    </xdr:from>
    <xdr:to>
      <xdr:col>19</xdr:col>
      <xdr:colOff>177800</xdr:colOff>
      <xdr:row>59</xdr:row>
      <xdr:rowOff>57150</xdr:rowOff>
    </xdr:to>
    <xdr:cxnSp macro="">
      <xdr:nvCxnSpPr>
        <xdr:cNvPr id="174" name="直線コネクタ 173"/>
        <xdr:cNvCxnSpPr/>
      </xdr:nvCxnSpPr>
      <xdr:spPr>
        <a:xfrm flipV="1">
          <a:off x="2908300" y="10122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7"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74185</xdr:rowOff>
    </xdr:from>
    <xdr:ext cx="405111" cy="259045"/>
    <xdr:sp macro="" textlink="">
      <xdr:nvSpPr>
        <xdr:cNvPr id="178" name="n_1mainValue【体育館・プール】&#10;有形固定資産減価償却率"/>
        <xdr:cNvSpPr txBox="1"/>
      </xdr:nvSpPr>
      <xdr:spPr>
        <a:xfrm>
          <a:off x="35820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79" name="n_2main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3" name="直線コネクタ 202"/>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4"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5" name="直線コネクタ 204"/>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6"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7" name="直線コネクタ 206"/>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08"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09" name="フローチャート: 判断 208"/>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0" name="フローチャート: 判断 209"/>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1" name="フローチャート: 判断 210"/>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2" name="フローチャート: 判断 211"/>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88900</xdr:rowOff>
    </xdr:from>
    <xdr:to>
      <xdr:col>55</xdr:col>
      <xdr:colOff>50800</xdr:colOff>
      <xdr:row>63</xdr:row>
      <xdr:rowOff>19050</xdr:rowOff>
    </xdr:to>
    <xdr:sp macro="" textlink="">
      <xdr:nvSpPr>
        <xdr:cNvPr id="218" name="楕円 217"/>
        <xdr:cNvSpPr/>
      </xdr:nvSpPr>
      <xdr:spPr>
        <a:xfrm>
          <a:off x="10426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67327</xdr:rowOff>
    </xdr:from>
    <xdr:ext cx="469744" cy="259045"/>
    <xdr:sp macro="" textlink="">
      <xdr:nvSpPr>
        <xdr:cNvPr id="219" name="【体育館・プール】&#10;一人当たり面積該当値テキスト"/>
        <xdr:cNvSpPr txBox="1"/>
      </xdr:nvSpPr>
      <xdr:spPr>
        <a:xfrm>
          <a:off x="10515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95250</xdr:rowOff>
    </xdr:from>
    <xdr:to>
      <xdr:col>50</xdr:col>
      <xdr:colOff>165100</xdr:colOff>
      <xdr:row>63</xdr:row>
      <xdr:rowOff>25400</xdr:rowOff>
    </xdr:to>
    <xdr:sp macro="" textlink="">
      <xdr:nvSpPr>
        <xdr:cNvPr id="220" name="楕円 219"/>
        <xdr:cNvSpPr/>
      </xdr:nvSpPr>
      <xdr:spPr>
        <a:xfrm>
          <a:off x="9588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139700</xdr:rowOff>
    </xdr:from>
    <xdr:to>
      <xdr:col>55</xdr:col>
      <xdr:colOff>0</xdr:colOff>
      <xdr:row>62</xdr:row>
      <xdr:rowOff>146050</xdr:rowOff>
    </xdr:to>
    <xdr:cxnSp macro="">
      <xdr:nvCxnSpPr>
        <xdr:cNvPr id="221" name="直線コネクタ 220"/>
        <xdr:cNvCxnSpPr/>
      </xdr:nvCxnSpPr>
      <xdr:spPr>
        <a:xfrm flipV="1">
          <a:off x="9639300" y="107696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46990</xdr:rowOff>
    </xdr:from>
    <xdr:to>
      <xdr:col>46</xdr:col>
      <xdr:colOff>38100</xdr:colOff>
      <xdr:row>62</xdr:row>
      <xdr:rowOff>148590</xdr:rowOff>
    </xdr:to>
    <xdr:sp macro="" textlink="">
      <xdr:nvSpPr>
        <xdr:cNvPr id="222" name="楕円 221"/>
        <xdr:cNvSpPr/>
      </xdr:nvSpPr>
      <xdr:spPr>
        <a:xfrm>
          <a:off x="8699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97790</xdr:rowOff>
    </xdr:from>
    <xdr:to>
      <xdr:col>50</xdr:col>
      <xdr:colOff>114300</xdr:colOff>
      <xdr:row>62</xdr:row>
      <xdr:rowOff>146050</xdr:rowOff>
    </xdr:to>
    <xdr:cxnSp macro="">
      <xdr:nvCxnSpPr>
        <xdr:cNvPr id="223" name="直線コネクタ 222"/>
        <xdr:cNvCxnSpPr/>
      </xdr:nvCxnSpPr>
      <xdr:spPr>
        <a:xfrm>
          <a:off x="8750300" y="10727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4"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5"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6"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16527</xdr:rowOff>
    </xdr:from>
    <xdr:ext cx="469744" cy="259045"/>
    <xdr:sp macro="" textlink="">
      <xdr:nvSpPr>
        <xdr:cNvPr id="227" name="n_1mainValue【体育館・プール】&#10;一人当たり面積"/>
        <xdr:cNvSpPr txBox="1"/>
      </xdr:nvSpPr>
      <xdr:spPr>
        <a:xfrm>
          <a:off x="9391727"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139717</xdr:rowOff>
    </xdr:from>
    <xdr:ext cx="469744" cy="259045"/>
    <xdr:sp macro="" textlink="">
      <xdr:nvSpPr>
        <xdr:cNvPr id="228" name="n_2mainValue【体育館・プール】&#10;一人当たり面積"/>
        <xdr:cNvSpPr txBox="1"/>
      </xdr:nvSpPr>
      <xdr:spPr>
        <a:xfrm>
          <a:off x="8515427"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3" name="直線コネクタ 252"/>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4"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5" name="直線コネクタ 254"/>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6"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7" name="直線コネクタ 256"/>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58"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59" name="フローチャート: 判断 258"/>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0" name="フローチャート: 判断 259"/>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1" name="フローチャート: 判断 260"/>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2" name="フローチャート: 判断 261"/>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68" name="楕円 267"/>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269" name="【福祉施設】&#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70" name="楕円 269"/>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84</xdr:row>
      <xdr:rowOff>0</xdr:rowOff>
    </xdr:to>
    <xdr:cxnSp macro="">
      <xdr:nvCxnSpPr>
        <xdr:cNvPr id="271" name="直線コネクタ 270"/>
        <xdr:cNvCxnSpPr/>
      </xdr:nvCxnSpPr>
      <xdr:spPr>
        <a:xfrm flipV="1">
          <a:off x="3797300" y="1436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272" name="楕円 271"/>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19050</xdr:rowOff>
    </xdr:to>
    <xdr:cxnSp macro="">
      <xdr:nvCxnSpPr>
        <xdr:cNvPr id="273" name="直線コネクタ 272"/>
        <xdr:cNvCxnSpPr/>
      </xdr:nvCxnSpPr>
      <xdr:spPr>
        <a:xfrm flipV="1">
          <a:off x="2908300" y="1440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74"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75"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6"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77" name="n_1mainValue【福祉施設】&#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60977</xdr:rowOff>
    </xdr:from>
    <xdr:ext cx="405111" cy="259045"/>
    <xdr:sp macro="" textlink="">
      <xdr:nvSpPr>
        <xdr:cNvPr id="278" name="n_2mainValue【福祉施設】&#10;有形固定資産減価償却率"/>
        <xdr:cNvSpPr txBox="1"/>
      </xdr:nvSpPr>
      <xdr:spPr>
        <a:xfrm>
          <a:off x="2705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98" name="直線コネクタ 297"/>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9"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0" name="直線コネクタ 299"/>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1"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2" name="直線コネクタ 301"/>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03"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4" name="フローチャート: 判断 303"/>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5" name="フローチャート: 判断 304"/>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6" name="フローチャート: 判断 305"/>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7" name="フローチャート: 判断 306"/>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167323</xdr:rowOff>
    </xdr:from>
    <xdr:to>
      <xdr:col>55</xdr:col>
      <xdr:colOff>50800</xdr:colOff>
      <xdr:row>85</xdr:row>
      <xdr:rowOff>97473</xdr:rowOff>
    </xdr:to>
    <xdr:sp macro="" textlink="">
      <xdr:nvSpPr>
        <xdr:cNvPr id="313" name="楕円 312"/>
        <xdr:cNvSpPr/>
      </xdr:nvSpPr>
      <xdr:spPr>
        <a:xfrm>
          <a:off x="104267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14"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153606</xdr:rowOff>
    </xdr:from>
    <xdr:to>
      <xdr:col>50</xdr:col>
      <xdr:colOff>165100</xdr:colOff>
      <xdr:row>85</xdr:row>
      <xdr:rowOff>83756</xdr:rowOff>
    </xdr:to>
    <xdr:sp macro="" textlink="">
      <xdr:nvSpPr>
        <xdr:cNvPr id="315" name="楕円 314"/>
        <xdr:cNvSpPr/>
      </xdr:nvSpPr>
      <xdr:spPr>
        <a:xfrm>
          <a:off x="95885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32956</xdr:rowOff>
    </xdr:from>
    <xdr:to>
      <xdr:col>55</xdr:col>
      <xdr:colOff>0</xdr:colOff>
      <xdr:row>85</xdr:row>
      <xdr:rowOff>46673</xdr:rowOff>
    </xdr:to>
    <xdr:cxnSp macro="">
      <xdr:nvCxnSpPr>
        <xdr:cNvPr id="316" name="直線コネクタ 315"/>
        <xdr:cNvCxnSpPr/>
      </xdr:nvCxnSpPr>
      <xdr:spPr>
        <a:xfrm>
          <a:off x="9639300" y="1460620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17" name="楕円 316"/>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85</xdr:row>
      <xdr:rowOff>32956</xdr:rowOff>
    </xdr:to>
    <xdr:cxnSp macro="">
      <xdr:nvCxnSpPr>
        <xdr:cNvPr id="318" name="直線コネクタ 317"/>
        <xdr:cNvCxnSpPr/>
      </xdr:nvCxnSpPr>
      <xdr:spPr>
        <a:xfrm>
          <a:off x="8750300" y="14462761"/>
          <a:ext cx="889000" cy="1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19"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20"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1"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74883</xdr:rowOff>
    </xdr:from>
    <xdr:ext cx="469744" cy="259045"/>
    <xdr:sp macro="" textlink="">
      <xdr:nvSpPr>
        <xdr:cNvPr id="322" name="n_1mainValue【福祉施設】&#10;一人当たり面積"/>
        <xdr:cNvSpPr txBox="1"/>
      </xdr:nvSpPr>
      <xdr:spPr>
        <a:xfrm>
          <a:off x="9391727"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23" name="n_2main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49" name="直線コネクタ 34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1" name="直線コネクタ 35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3" name="直線コネクタ 35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5" name="フローチャート: 判断 35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6" name="フローチャート: 判断 35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7" name="フローチャート: 判断 35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58" name="フローチャート: 判断 35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115207</xdr:rowOff>
    </xdr:from>
    <xdr:to>
      <xdr:col>24</xdr:col>
      <xdr:colOff>114300</xdr:colOff>
      <xdr:row>102</xdr:row>
      <xdr:rowOff>45357</xdr:rowOff>
    </xdr:to>
    <xdr:sp macro="" textlink="">
      <xdr:nvSpPr>
        <xdr:cNvPr id="364" name="楕円 363"/>
        <xdr:cNvSpPr/>
      </xdr:nvSpPr>
      <xdr:spPr>
        <a:xfrm>
          <a:off x="4584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138084</xdr:rowOff>
    </xdr:from>
    <xdr:ext cx="405111" cy="259045"/>
    <xdr:sp macro="" textlink="">
      <xdr:nvSpPr>
        <xdr:cNvPr id="365" name="【市民会館】&#10;有形固定資産減価償却率該当値テキスト"/>
        <xdr:cNvSpPr txBox="1"/>
      </xdr:nvSpPr>
      <xdr:spPr>
        <a:xfrm>
          <a:off x="4673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147864</xdr:rowOff>
    </xdr:from>
    <xdr:to>
      <xdr:col>20</xdr:col>
      <xdr:colOff>38100</xdr:colOff>
      <xdr:row>102</xdr:row>
      <xdr:rowOff>78014</xdr:rowOff>
    </xdr:to>
    <xdr:sp macro="" textlink="">
      <xdr:nvSpPr>
        <xdr:cNvPr id="366" name="楕円 365"/>
        <xdr:cNvSpPr/>
      </xdr:nvSpPr>
      <xdr:spPr>
        <a:xfrm>
          <a:off x="3746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166007</xdr:rowOff>
    </xdr:from>
    <xdr:to>
      <xdr:col>24</xdr:col>
      <xdr:colOff>63500</xdr:colOff>
      <xdr:row>102</xdr:row>
      <xdr:rowOff>27214</xdr:rowOff>
    </xdr:to>
    <xdr:cxnSp macro="">
      <xdr:nvCxnSpPr>
        <xdr:cNvPr id="367" name="直線コネクタ 366"/>
        <xdr:cNvCxnSpPr/>
      </xdr:nvCxnSpPr>
      <xdr:spPr>
        <a:xfrm flipV="1">
          <a:off x="3797300" y="1748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xdr:rowOff>
    </xdr:from>
    <xdr:to>
      <xdr:col>15</xdr:col>
      <xdr:colOff>101600</xdr:colOff>
      <xdr:row>102</xdr:row>
      <xdr:rowOff>117202</xdr:rowOff>
    </xdr:to>
    <xdr:sp macro="" textlink="">
      <xdr:nvSpPr>
        <xdr:cNvPr id="368" name="楕円 367"/>
        <xdr:cNvSpPr/>
      </xdr:nvSpPr>
      <xdr:spPr>
        <a:xfrm>
          <a:off x="2857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27214</xdr:rowOff>
    </xdr:from>
    <xdr:to>
      <xdr:col>19</xdr:col>
      <xdr:colOff>177800</xdr:colOff>
      <xdr:row>102</xdr:row>
      <xdr:rowOff>66402</xdr:rowOff>
    </xdr:to>
    <xdr:cxnSp macro="">
      <xdr:nvCxnSpPr>
        <xdr:cNvPr id="369" name="直線コネクタ 368"/>
        <xdr:cNvCxnSpPr/>
      </xdr:nvCxnSpPr>
      <xdr:spPr>
        <a:xfrm flipV="1">
          <a:off x="2908300" y="175151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0"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1"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2"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94541</xdr:rowOff>
    </xdr:from>
    <xdr:ext cx="405111" cy="259045"/>
    <xdr:sp macro="" textlink="">
      <xdr:nvSpPr>
        <xdr:cNvPr id="373" name="n_1mainValue【市民会館】&#10;有形固定資産減価償却率"/>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133729</xdr:rowOff>
    </xdr:from>
    <xdr:ext cx="405111" cy="259045"/>
    <xdr:sp macro="" textlink="">
      <xdr:nvSpPr>
        <xdr:cNvPr id="374" name="n_2mainValue【市民会館】&#10;有形固定資産減価償却率"/>
        <xdr:cNvSpPr txBox="1"/>
      </xdr:nvSpPr>
      <xdr:spPr>
        <a:xfrm>
          <a:off x="2705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98" name="直線コネクタ 397"/>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99"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0" name="直線コネクタ 399"/>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1"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2" name="直線コネクタ 401"/>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3"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4" name="フローチャート: 判断 403"/>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5" name="フローチャート: 判断 404"/>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6" name="フローチャート: 判断 405"/>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7" name="フローチャート: 判断 406"/>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132080</xdr:rowOff>
    </xdr:from>
    <xdr:to>
      <xdr:col>55</xdr:col>
      <xdr:colOff>50800</xdr:colOff>
      <xdr:row>104</xdr:row>
      <xdr:rowOff>62230</xdr:rowOff>
    </xdr:to>
    <xdr:sp macro="" textlink="">
      <xdr:nvSpPr>
        <xdr:cNvPr id="413" name="楕円 412"/>
        <xdr:cNvSpPr/>
      </xdr:nvSpPr>
      <xdr:spPr>
        <a:xfrm>
          <a:off x="10426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154957</xdr:rowOff>
    </xdr:from>
    <xdr:ext cx="469744" cy="259045"/>
    <xdr:sp macro="" textlink="">
      <xdr:nvSpPr>
        <xdr:cNvPr id="414" name="【市民会館】&#10;一人当たり面積該当値テキスト"/>
        <xdr:cNvSpPr txBox="1"/>
      </xdr:nvSpPr>
      <xdr:spPr>
        <a:xfrm>
          <a:off x="10515600"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154939</xdr:rowOff>
    </xdr:from>
    <xdr:to>
      <xdr:col>50</xdr:col>
      <xdr:colOff>165100</xdr:colOff>
      <xdr:row>104</xdr:row>
      <xdr:rowOff>85089</xdr:rowOff>
    </xdr:to>
    <xdr:sp macro="" textlink="">
      <xdr:nvSpPr>
        <xdr:cNvPr id="415" name="楕円 414"/>
        <xdr:cNvSpPr/>
      </xdr:nvSpPr>
      <xdr:spPr>
        <a:xfrm>
          <a:off x="9588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11430</xdr:rowOff>
    </xdr:from>
    <xdr:to>
      <xdr:col>55</xdr:col>
      <xdr:colOff>0</xdr:colOff>
      <xdr:row>104</xdr:row>
      <xdr:rowOff>34289</xdr:rowOff>
    </xdr:to>
    <xdr:cxnSp macro="">
      <xdr:nvCxnSpPr>
        <xdr:cNvPr id="416" name="直線コネクタ 415"/>
        <xdr:cNvCxnSpPr/>
      </xdr:nvCxnSpPr>
      <xdr:spPr>
        <a:xfrm flipV="1">
          <a:off x="9639300" y="178422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71120</xdr:rowOff>
    </xdr:from>
    <xdr:to>
      <xdr:col>46</xdr:col>
      <xdr:colOff>38100</xdr:colOff>
      <xdr:row>104</xdr:row>
      <xdr:rowOff>1270</xdr:rowOff>
    </xdr:to>
    <xdr:sp macro="" textlink="">
      <xdr:nvSpPr>
        <xdr:cNvPr id="417" name="楕円 416"/>
        <xdr:cNvSpPr/>
      </xdr:nvSpPr>
      <xdr:spPr>
        <a:xfrm>
          <a:off x="869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121920</xdr:rowOff>
    </xdr:from>
    <xdr:to>
      <xdr:col>50</xdr:col>
      <xdr:colOff>114300</xdr:colOff>
      <xdr:row>104</xdr:row>
      <xdr:rowOff>34289</xdr:rowOff>
    </xdr:to>
    <xdr:cxnSp macro="">
      <xdr:nvCxnSpPr>
        <xdr:cNvPr id="418" name="直線コネクタ 417"/>
        <xdr:cNvCxnSpPr/>
      </xdr:nvCxnSpPr>
      <xdr:spPr>
        <a:xfrm>
          <a:off x="8750300" y="177812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19"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0"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1"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101616</xdr:rowOff>
    </xdr:from>
    <xdr:ext cx="469744" cy="259045"/>
    <xdr:sp macro="" textlink="">
      <xdr:nvSpPr>
        <xdr:cNvPr id="422" name="n_1mainValue【市民会館】&#10;一人当たり面積"/>
        <xdr:cNvSpPr txBox="1"/>
      </xdr:nvSpPr>
      <xdr:spPr>
        <a:xfrm>
          <a:off x="9391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17797</xdr:rowOff>
    </xdr:from>
    <xdr:ext cx="469744" cy="259045"/>
    <xdr:sp macro="" textlink="">
      <xdr:nvSpPr>
        <xdr:cNvPr id="423" name="n_2mainValue【市民会館】&#10;一人当たり面積"/>
        <xdr:cNvSpPr txBox="1"/>
      </xdr:nvSpPr>
      <xdr:spPr>
        <a:xfrm>
          <a:off x="8515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49" name="直線コネクタ 448"/>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0"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1" name="直線コネクタ 450"/>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2"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3" name="直線コネクタ 452"/>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54"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5" name="フローチャート: 判断 454"/>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6" name="フローチャート: 判断 455"/>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7" name="フローチャート: 判断 456"/>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58" name="フローチャート: 判断 457"/>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170724</xdr:rowOff>
    </xdr:from>
    <xdr:to>
      <xdr:col>85</xdr:col>
      <xdr:colOff>177800</xdr:colOff>
      <xdr:row>36</xdr:row>
      <xdr:rowOff>100874</xdr:rowOff>
    </xdr:to>
    <xdr:sp macro="" textlink="">
      <xdr:nvSpPr>
        <xdr:cNvPr id="464" name="楕円 463"/>
        <xdr:cNvSpPr/>
      </xdr:nvSpPr>
      <xdr:spPr>
        <a:xfrm>
          <a:off x="16268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22151</xdr:rowOff>
    </xdr:from>
    <xdr:ext cx="405111" cy="259045"/>
    <xdr:sp macro="" textlink="">
      <xdr:nvSpPr>
        <xdr:cNvPr id="465" name="【一般廃棄物処理施設】&#10;有形固定資産減価償却率該当値テキスト"/>
        <xdr:cNvSpPr txBox="1"/>
      </xdr:nvSpPr>
      <xdr:spPr>
        <a:xfrm>
          <a:off x="16357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43361</xdr:rowOff>
    </xdr:from>
    <xdr:to>
      <xdr:col>81</xdr:col>
      <xdr:colOff>101600</xdr:colOff>
      <xdr:row>36</xdr:row>
      <xdr:rowOff>144961</xdr:rowOff>
    </xdr:to>
    <xdr:sp macro="" textlink="">
      <xdr:nvSpPr>
        <xdr:cNvPr id="466" name="楕円 465"/>
        <xdr:cNvSpPr/>
      </xdr:nvSpPr>
      <xdr:spPr>
        <a:xfrm>
          <a:off x="15430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94161</xdr:rowOff>
    </xdr:to>
    <xdr:cxnSp macro="">
      <xdr:nvCxnSpPr>
        <xdr:cNvPr id="467" name="直線コネクタ 466"/>
        <xdr:cNvCxnSpPr/>
      </xdr:nvCxnSpPr>
      <xdr:spPr>
        <a:xfrm flipV="1">
          <a:off x="15481300" y="622227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68"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69"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0"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161488</xdr:rowOff>
    </xdr:from>
    <xdr:ext cx="405111" cy="259045"/>
    <xdr:sp macro="" textlink="">
      <xdr:nvSpPr>
        <xdr:cNvPr id="471" name="n_1mainValue【一般廃棄物処理施設】&#10;有形固定資産減価償却率"/>
        <xdr:cNvSpPr txBox="1"/>
      </xdr:nvSpPr>
      <xdr:spPr>
        <a:xfrm>
          <a:off x="15266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3" name="テキスト ボックス 48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85" name="テキスト ボックス 48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87" name="テキスト ボックス 48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89" name="テキスト ボックス 48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1" name="テキスト ボックス 49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3" name="テキスト ボックス 49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5" name="テキスト ボックス 4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97" name="直線コネクタ 496"/>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98"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99" name="直線コネクタ 498"/>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0"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1" name="直線コネクタ 500"/>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02"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3" name="フローチャート: 判断 502"/>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4" name="フローチャート: 判断 503"/>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05" name="フローチャート: 判断 504"/>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06" name="フローチャート: 判断 505"/>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146777</xdr:rowOff>
    </xdr:from>
    <xdr:to>
      <xdr:col>116</xdr:col>
      <xdr:colOff>114300</xdr:colOff>
      <xdr:row>41</xdr:row>
      <xdr:rowOff>76927</xdr:rowOff>
    </xdr:to>
    <xdr:sp macro="" textlink="">
      <xdr:nvSpPr>
        <xdr:cNvPr id="512" name="楕円 511"/>
        <xdr:cNvSpPr/>
      </xdr:nvSpPr>
      <xdr:spPr>
        <a:xfrm>
          <a:off x="22110700" y="70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125204</xdr:rowOff>
    </xdr:from>
    <xdr:ext cx="534377" cy="259045"/>
    <xdr:sp macro="" textlink="">
      <xdr:nvSpPr>
        <xdr:cNvPr id="513" name="【一般廃棄物処理施設】&#10;一人当たり有形固定資産（償却資産）額該当値テキスト"/>
        <xdr:cNvSpPr txBox="1"/>
      </xdr:nvSpPr>
      <xdr:spPr>
        <a:xfrm>
          <a:off x="22199600" y="698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142247</xdr:rowOff>
    </xdr:from>
    <xdr:to>
      <xdr:col>112</xdr:col>
      <xdr:colOff>38100</xdr:colOff>
      <xdr:row>41</xdr:row>
      <xdr:rowOff>72397</xdr:rowOff>
    </xdr:to>
    <xdr:sp macro="" textlink="">
      <xdr:nvSpPr>
        <xdr:cNvPr id="514" name="楕円 513"/>
        <xdr:cNvSpPr/>
      </xdr:nvSpPr>
      <xdr:spPr>
        <a:xfrm>
          <a:off x="21272500" y="70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21597</xdr:rowOff>
    </xdr:from>
    <xdr:to>
      <xdr:col>116</xdr:col>
      <xdr:colOff>63500</xdr:colOff>
      <xdr:row>41</xdr:row>
      <xdr:rowOff>26127</xdr:rowOff>
    </xdr:to>
    <xdr:cxnSp macro="">
      <xdr:nvCxnSpPr>
        <xdr:cNvPr id="515" name="直線コネクタ 514"/>
        <xdr:cNvCxnSpPr/>
      </xdr:nvCxnSpPr>
      <xdr:spPr>
        <a:xfrm>
          <a:off x="21323300" y="7051047"/>
          <a:ext cx="8382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16"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17"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18"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63524</xdr:rowOff>
    </xdr:from>
    <xdr:ext cx="534377" cy="259045"/>
    <xdr:sp macro="" textlink="">
      <xdr:nvSpPr>
        <xdr:cNvPr id="519" name="n_1mainValue【一般廃棄物処理施設】&#10;一人当たり有形固定資産（償却資産）額"/>
        <xdr:cNvSpPr txBox="1"/>
      </xdr:nvSpPr>
      <xdr:spPr>
        <a:xfrm>
          <a:off x="21043411" y="70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0" name="直線コネクタ 52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1" name="テキスト ボックス 53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2" name="直線コネクタ 53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3" name="テキスト ボックス 53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4" name="直線コネクタ 53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5" name="テキスト ボックス 53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6" name="直線コネクタ 53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7" name="テキスト ボックス 53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8" name="直線コネクタ 53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9" name="テキスト ボックス 53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0" name="直線コネクタ 53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1" name="テキスト ボックス 54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3" name="テキスト ボックス 5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45" name="直線コネクタ 544"/>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46"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47" name="直線コネクタ 54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48"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49" name="直線コネクタ 548"/>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50"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1" name="フローチャート: 判断 550"/>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52" name="フローチャート: 判断 551"/>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53" name="フローチャート: 判断 552"/>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54" name="フローチャート: 判断 553"/>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60" name="楕円 559"/>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61"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62" name="楕円 561"/>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563" name="直線コネクタ 562"/>
        <xdr:cNvCxnSpPr/>
      </xdr:nvCxnSpPr>
      <xdr:spPr>
        <a:xfrm flipV="1">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64"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65"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6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67"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91" name="直線コネクタ 590"/>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94"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95" name="直線コネクタ 594"/>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596"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97" name="フローチャート: 判断 596"/>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98" name="フローチャート: 判断 597"/>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99" name="フローチャート: 判断 598"/>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00" name="フローチャート: 判断 599"/>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109220</xdr:rowOff>
    </xdr:from>
    <xdr:to>
      <xdr:col>116</xdr:col>
      <xdr:colOff>114300</xdr:colOff>
      <xdr:row>64</xdr:row>
      <xdr:rowOff>39370</xdr:rowOff>
    </xdr:to>
    <xdr:sp macro="" textlink="">
      <xdr:nvSpPr>
        <xdr:cNvPr id="606" name="楕円 605"/>
        <xdr:cNvSpPr/>
      </xdr:nvSpPr>
      <xdr:spPr>
        <a:xfrm>
          <a:off x="22110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24147</xdr:rowOff>
    </xdr:from>
    <xdr:ext cx="469744" cy="259045"/>
    <xdr:sp macro="" textlink="">
      <xdr:nvSpPr>
        <xdr:cNvPr id="607" name="【保健センター・保健所】&#10;一人当たり面積該当値テキスト"/>
        <xdr:cNvSpPr txBox="1"/>
      </xdr:nvSpPr>
      <xdr:spPr>
        <a:xfrm>
          <a:off x="22199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608" name="楕円 607"/>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160020</xdr:rowOff>
    </xdr:from>
    <xdr:to>
      <xdr:col>116</xdr:col>
      <xdr:colOff>63500</xdr:colOff>
      <xdr:row>63</xdr:row>
      <xdr:rowOff>163830</xdr:rowOff>
    </xdr:to>
    <xdr:cxnSp macro="">
      <xdr:nvCxnSpPr>
        <xdr:cNvPr id="609" name="直線コネクタ 608"/>
        <xdr:cNvCxnSpPr/>
      </xdr:nvCxnSpPr>
      <xdr:spPr>
        <a:xfrm flipV="1">
          <a:off x="21323300" y="10961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10"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11"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12"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13"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4" name="テキスト ボックス 6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5" name="直線コネクタ 6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6" name="テキスト ボックス 6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7" name="直線コネクタ 6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8" name="テキスト ボックス 6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9" name="直線コネクタ 6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0" name="テキスト ボックス 6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1" name="直線コネクタ 6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2" name="テキスト ボックス 6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3" name="直線コネクタ 6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4" name="テキスト ボックス 6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6" name="テキスト ボックス 6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38" name="直線コネクタ 63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3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40" name="直線コネクタ 63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4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42" name="直線コネクタ 64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4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44" name="フローチャート: 判断 64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45" name="フローチャート: 判断 64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46" name="フローチャート: 判断 64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47" name="フローチャート: 判断 64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120650</xdr:rowOff>
    </xdr:from>
    <xdr:to>
      <xdr:col>85</xdr:col>
      <xdr:colOff>177800</xdr:colOff>
      <xdr:row>79</xdr:row>
      <xdr:rowOff>50800</xdr:rowOff>
    </xdr:to>
    <xdr:sp macro="" textlink="">
      <xdr:nvSpPr>
        <xdr:cNvPr id="653" name="楕円 652"/>
        <xdr:cNvSpPr/>
      </xdr:nvSpPr>
      <xdr:spPr>
        <a:xfrm>
          <a:off x="162687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73677</xdr:rowOff>
    </xdr:from>
    <xdr:ext cx="405111" cy="259045"/>
    <xdr:sp macro="" textlink="">
      <xdr:nvSpPr>
        <xdr:cNvPr id="654" name="【消防施設】&#10;有形固定資産減価償却率該当値テキスト"/>
        <xdr:cNvSpPr txBox="1"/>
      </xdr:nvSpPr>
      <xdr:spPr>
        <a:xfrm>
          <a:off x="16357600"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162561</xdr:rowOff>
    </xdr:from>
    <xdr:to>
      <xdr:col>81</xdr:col>
      <xdr:colOff>101600</xdr:colOff>
      <xdr:row>79</xdr:row>
      <xdr:rowOff>92711</xdr:rowOff>
    </xdr:to>
    <xdr:sp macro="" textlink="">
      <xdr:nvSpPr>
        <xdr:cNvPr id="655" name="楕円 654"/>
        <xdr:cNvSpPr/>
      </xdr:nvSpPr>
      <xdr:spPr>
        <a:xfrm>
          <a:off x="15430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0</xdr:rowOff>
    </xdr:from>
    <xdr:to>
      <xdr:col>85</xdr:col>
      <xdr:colOff>127000</xdr:colOff>
      <xdr:row>79</xdr:row>
      <xdr:rowOff>41911</xdr:rowOff>
    </xdr:to>
    <xdr:cxnSp macro="">
      <xdr:nvCxnSpPr>
        <xdr:cNvPr id="656" name="直線コネクタ 655"/>
        <xdr:cNvCxnSpPr/>
      </xdr:nvCxnSpPr>
      <xdr:spPr>
        <a:xfrm flipV="1">
          <a:off x="15481300" y="135445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130175</xdr:rowOff>
    </xdr:from>
    <xdr:to>
      <xdr:col>76</xdr:col>
      <xdr:colOff>165100</xdr:colOff>
      <xdr:row>81</xdr:row>
      <xdr:rowOff>60325</xdr:rowOff>
    </xdr:to>
    <xdr:sp macro="" textlink="">
      <xdr:nvSpPr>
        <xdr:cNvPr id="657" name="楕円 656"/>
        <xdr:cNvSpPr/>
      </xdr:nvSpPr>
      <xdr:spPr>
        <a:xfrm>
          <a:off x="14541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41911</xdr:rowOff>
    </xdr:from>
    <xdr:to>
      <xdr:col>81</xdr:col>
      <xdr:colOff>50800</xdr:colOff>
      <xdr:row>81</xdr:row>
      <xdr:rowOff>9525</xdr:rowOff>
    </xdr:to>
    <xdr:cxnSp macro="">
      <xdr:nvCxnSpPr>
        <xdr:cNvPr id="658" name="直線コネクタ 657"/>
        <xdr:cNvCxnSpPr/>
      </xdr:nvCxnSpPr>
      <xdr:spPr>
        <a:xfrm flipV="1">
          <a:off x="14592300" y="13586461"/>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59"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6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61"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109238</xdr:rowOff>
    </xdr:from>
    <xdr:ext cx="405111" cy="259045"/>
    <xdr:sp macro="" textlink="">
      <xdr:nvSpPr>
        <xdr:cNvPr id="662" name="n_1mainValue【消防施設】&#10;有形固定資産減価償却率"/>
        <xdr:cNvSpPr txBox="1"/>
      </xdr:nvSpPr>
      <xdr:spPr>
        <a:xfrm>
          <a:off x="152660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76852</xdr:rowOff>
    </xdr:from>
    <xdr:ext cx="405111" cy="259045"/>
    <xdr:sp macro="" textlink="">
      <xdr:nvSpPr>
        <xdr:cNvPr id="663" name="n_2mainValue【消防施設】&#10;有形固定資産減価償却率"/>
        <xdr:cNvSpPr txBox="1"/>
      </xdr:nvSpPr>
      <xdr:spPr>
        <a:xfrm>
          <a:off x="14389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4" name="直線コネクタ 6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5" name="テキスト ボックス 6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6" name="直線コネクタ 6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7" name="テキスト ボックス 67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8" name="直線コネクタ 6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9" name="テキスト ボックス 67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0" name="直線コネクタ 6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1" name="テキスト ボックス 68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2" name="直線コネクタ 6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3" name="テキスト ボックス 68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87" name="直線コネクタ 686"/>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8"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9" name="直線コネクタ 68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90"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91" name="直線コネクタ 690"/>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92"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93" name="フローチャート: 判断 69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94" name="フローチャート: 判断 693"/>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95" name="フローチャート: 判断 69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96" name="フローチャート: 判断 695"/>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7" name="テキスト ボックス 6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8" name="テキスト ボックス 6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9" name="テキスト ボックス 6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0" name="テキスト ボックス 6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1" name="テキスト ボックス 7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64770</xdr:rowOff>
    </xdr:from>
    <xdr:to>
      <xdr:col>116</xdr:col>
      <xdr:colOff>114300</xdr:colOff>
      <xdr:row>85</xdr:row>
      <xdr:rowOff>166370</xdr:rowOff>
    </xdr:to>
    <xdr:sp macro="" textlink="">
      <xdr:nvSpPr>
        <xdr:cNvPr id="702" name="楕円 701"/>
        <xdr:cNvSpPr/>
      </xdr:nvSpPr>
      <xdr:spPr>
        <a:xfrm>
          <a:off x="221107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703" name="【消防施設】&#10;一人当たり面積該当値テキスト"/>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68580</xdr:rowOff>
    </xdr:from>
    <xdr:to>
      <xdr:col>112</xdr:col>
      <xdr:colOff>38100</xdr:colOff>
      <xdr:row>85</xdr:row>
      <xdr:rowOff>170180</xdr:rowOff>
    </xdr:to>
    <xdr:sp macro="" textlink="">
      <xdr:nvSpPr>
        <xdr:cNvPr id="704" name="楕円 703"/>
        <xdr:cNvSpPr/>
      </xdr:nvSpPr>
      <xdr:spPr>
        <a:xfrm>
          <a:off x="21272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115570</xdr:rowOff>
    </xdr:from>
    <xdr:to>
      <xdr:col>116</xdr:col>
      <xdr:colOff>63500</xdr:colOff>
      <xdr:row>85</xdr:row>
      <xdr:rowOff>119380</xdr:rowOff>
    </xdr:to>
    <xdr:cxnSp macro="">
      <xdr:nvCxnSpPr>
        <xdr:cNvPr id="705" name="直線コネクタ 704"/>
        <xdr:cNvCxnSpPr/>
      </xdr:nvCxnSpPr>
      <xdr:spPr>
        <a:xfrm flipV="1">
          <a:off x="21323300" y="14688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41911</xdr:rowOff>
    </xdr:from>
    <xdr:to>
      <xdr:col>107</xdr:col>
      <xdr:colOff>101600</xdr:colOff>
      <xdr:row>80</xdr:row>
      <xdr:rowOff>143511</xdr:rowOff>
    </xdr:to>
    <xdr:sp macro="" textlink="">
      <xdr:nvSpPr>
        <xdr:cNvPr id="706" name="楕円 705"/>
        <xdr:cNvSpPr/>
      </xdr:nvSpPr>
      <xdr:spPr>
        <a:xfrm>
          <a:off x="203835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92711</xdr:rowOff>
    </xdr:from>
    <xdr:to>
      <xdr:col>111</xdr:col>
      <xdr:colOff>177800</xdr:colOff>
      <xdr:row>85</xdr:row>
      <xdr:rowOff>119380</xdr:rowOff>
    </xdr:to>
    <xdr:cxnSp macro="">
      <xdr:nvCxnSpPr>
        <xdr:cNvPr id="707" name="直線コネクタ 706"/>
        <xdr:cNvCxnSpPr/>
      </xdr:nvCxnSpPr>
      <xdr:spPr>
        <a:xfrm>
          <a:off x="20434300" y="13808711"/>
          <a:ext cx="889000" cy="8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708"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09"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10"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15257</xdr:rowOff>
    </xdr:from>
    <xdr:ext cx="469744" cy="259045"/>
    <xdr:sp macro="" textlink="">
      <xdr:nvSpPr>
        <xdr:cNvPr id="711" name="n_1mainValue【消防施設】&#10;一人当たり面積"/>
        <xdr:cNvSpPr txBox="1"/>
      </xdr:nvSpPr>
      <xdr:spPr>
        <a:xfrm>
          <a:off x="210757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160038</xdr:rowOff>
    </xdr:from>
    <xdr:ext cx="469744" cy="259045"/>
    <xdr:sp macro="" textlink="">
      <xdr:nvSpPr>
        <xdr:cNvPr id="712" name="n_2mainValue【消防施設】&#10;一人当たり面積"/>
        <xdr:cNvSpPr txBox="1"/>
      </xdr:nvSpPr>
      <xdr:spPr>
        <a:xfrm>
          <a:off x="20199427" y="1353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4" name="テキスト ボックス 7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4" name="テキスト ボックス 7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6" name="テキスト ボックス 7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38" name="直線コネクタ 737"/>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39"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40" name="直線コネクタ 73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4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42" name="直線コネクタ 74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43"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44" name="フローチャート: 判断 74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45" name="フローチャート: 判断 744"/>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46" name="フローチャート: 判断 74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47" name="フローチャート: 判断 746"/>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156029</xdr:rowOff>
    </xdr:from>
    <xdr:to>
      <xdr:col>85</xdr:col>
      <xdr:colOff>177800</xdr:colOff>
      <xdr:row>101</xdr:row>
      <xdr:rowOff>86179</xdr:rowOff>
    </xdr:to>
    <xdr:sp macro="" textlink="">
      <xdr:nvSpPr>
        <xdr:cNvPr id="753" name="楕円 752"/>
        <xdr:cNvSpPr/>
      </xdr:nvSpPr>
      <xdr:spPr>
        <a:xfrm>
          <a:off x="16268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7456</xdr:rowOff>
    </xdr:from>
    <xdr:ext cx="405111" cy="259045"/>
    <xdr:sp macro="" textlink="">
      <xdr:nvSpPr>
        <xdr:cNvPr id="754" name="【庁舎】&#10;有形固定資産減価償却率該当値テキスト"/>
        <xdr:cNvSpPr txBox="1"/>
      </xdr:nvSpPr>
      <xdr:spPr>
        <a:xfrm>
          <a:off x="16357600" y="1715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2539</xdr:rowOff>
    </xdr:from>
    <xdr:to>
      <xdr:col>81</xdr:col>
      <xdr:colOff>101600</xdr:colOff>
      <xdr:row>101</xdr:row>
      <xdr:rowOff>104139</xdr:rowOff>
    </xdr:to>
    <xdr:sp macro="" textlink="">
      <xdr:nvSpPr>
        <xdr:cNvPr id="755" name="楕円 754"/>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35379</xdr:rowOff>
    </xdr:from>
    <xdr:to>
      <xdr:col>85</xdr:col>
      <xdr:colOff>127000</xdr:colOff>
      <xdr:row>101</xdr:row>
      <xdr:rowOff>53339</xdr:rowOff>
    </xdr:to>
    <xdr:cxnSp macro="">
      <xdr:nvCxnSpPr>
        <xdr:cNvPr id="756" name="直線コネクタ 755"/>
        <xdr:cNvCxnSpPr/>
      </xdr:nvCxnSpPr>
      <xdr:spPr>
        <a:xfrm flipV="1">
          <a:off x="15481300" y="1735182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757" name="楕円 756"/>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53339</xdr:rowOff>
    </xdr:from>
    <xdr:to>
      <xdr:col>81</xdr:col>
      <xdr:colOff>50800</xdr:colOff>
      <xdr:row>102</xdr:row>
      <xdr:rowOff>9252</xdr:rowOff>
    </xdr:to>
    <xdr:cxnSp macro="">
      <xdr:nvCxnSpPr>
        <xdr:cNvPr id="758" name="直線コネクタ 757"/>
        <xdr:cNvCxnSpPr/>
      </xdr:nvCxnSpPr>
      <xdr:spPr>
        <a:xfrm flipV="1">
          <a:off x="14592300" y="17369789"/>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59"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60"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61"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120666</xdr:rowOff>
    </xdr:from>
    <xdr:ext cx="405111" cy="259045"/>
    <xdr:sp macro="" textlink="">
      <xdr:nvSpPr>
        <xdr:cNvPr id="762" name="n_1mainValue【庁舎】&#10;有形固定資産減価償却率"/>
        <xdr:cNvSpPr txBox="1"/>
      </xdr:nvSpPr>
      <xdr:spPr>
        <a:xfrm>
          <a:off x="15266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763" name="n_2mainValue【庁舎】&#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9" name="テキスト ボックス 7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1" name="テキスト ボックス 7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3" name="テキスト ボックス 7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86488</xdr:rowOff>
    </xdr:from>
    <xdr:to>
      <xdr:col>116</xdr:col>
      <xdr:colOff>62864</xdr:colOff>
      <xdr:row>108</xdr:row>
      <xdr:rowOff>142875</xdr:rowOff>
    </xdr:to>
    <xdr:cxnSp macro="">
      <xdr:nvCxnSpPr>
        <xdr:cNvPr id="787" name="直線コネクタ 786"/>
        <xdr:cNvCxnSpPr/>
      </xdr:nvCxnSpPr>
      <xdr:spPr>
        <a:xfrm flipV="1">
          <a:off x="22160864" y="18431638"/>
          <a:ext cx="0" cy="22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88"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89" name="直線コネクタ 788"/>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33165</xdr:rowOff>
    </xdr:from>
    <xdr:ext cx="469744" cy="259045"/>
    <xdr:sp macro="" textlink="">
      <xdr:nvSpPr>
        <xdr:cNvPr id="790" name="【庁舎】&#10;一人当たり面積最大値テキスト"/>
        <xdr:cNvSpPr txBox="1"/>
      </xdr:nvSpPr>
      <xdr:spPr>
        <a:xfrm>
          <a:off x="22199600" y="182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86488</xdr:rowOff>
    </xdr:from>
    <xdr:to>
      <xdr:col>116</xdr:col>
      <xdr:colOff>152400</xdr:colOff>
      <xdr:row>107</xdr:row>
      <xdr:rowOff>86488</xdr:rowOff>
    </xdr:to>
    <xdr:cxnSp macro="">
      <xdr:nvCxnSpPr>
        <xdr:cNvPr id="791" name="直線コネクタ 790"/>
        <xdr:cNvCxnSpPr/>
      </xdr:nvCxnSpPr>
      <xdr:spPr>
        <a:xfrm>
          <a:off x="22072600" y="1843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158514</xdr:rowOff>
    </xdr:from>
    <xdr:ext cx="469744" cy="259045"/>
    <xdr:sp macro="" textlink="">
      <xdr:nvSpPr>
        <xdr:cNvPr id="792" name="【庁舎】&#10;一人当たり面積平均値テキスト"/>
        <xdr:cNvSpPr txBox="1"/>
      </xdr:nvSpPr>
      <xdr:spPr>
        <a:xfrm>
          <a:off x="22199600" y="18503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8637</xdr:rowOff>
    </xdr:from>
    <xdr:to>
      <xdr:col>116</xdr:col>
      <xdr:colOff>114300</xdr:colOff>
      <xdr:row>108</xdr:row>
      <xdr:rowOff>110237</xdr:rowOff>
    </xdr:to>
    <xdr:sp macro="" textlink="">
      <xdr:nvSpPr>
        <xdr:cNvPr id="793" name="フローチャート: 判断 792"/>
        <xdr:cNvSpPr/>
      </xdr:nvSpPr>
      <xdr:spPr>
        <a:xfrm>
          <a:off x="22110700" y="1852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8637</xdr:rowOff>
    </xdr:from>
    <xdr:to>
      <xdr:col>112</xdr:col>
      <xdr:colOff>38100</xdr:colOff>
      <xdr:row>108</xdr:row>
      <xdr:rowOff>110237</xdr:rowOff>
    </xdr:to>
    <xdr:sp macro="" textlink="">
      <xdr:nvSpPr>
        <xdr:cNvPr id="794" name="フローチャート: 判断 793"/>
        <xdr:cNvSpPr/>
      </xdr:nvSpPr>
      <xdr:spPr>
        <a:xfrm>
          <a:off x="21272500" y="1852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161417</xdr:rowOff>
    </xdr:from>
    <xdr:to>
      <xdr:col>107</xdr:col>
      <xdr:colOff>101600</xdr:colOff>
      <xdr:row>108</xdr:row>
      <xdr:rowOff>91567</xdr:rowOff>
    </xdr:to>
    <xdr:sp macro="" textlink="">
      <xdr:nvSpPr>
        <xdr:cNvPr id="795" name="フローチャート: 判断 794"/>
        <xdr:cNvSpPr/>
      </xdr:nvSpPr>
      <xdr:spPr>
        <a:xfrm>
          <a:off x="20383500" y="1850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169038</xdr:rowOff>
    </xdr:from>
    <xdr:to>
      <xdr:col>102</xdr:col>
      <xdr:colOff>165100</xdr:colOff>
      <xdr:row>108</xdr:row>
      <xdr:rowOff>99188</xdr:rowOff>
    </xdr:to>
    <xdr:sp macro="" textlink="">
      <xdr:nvSpPr>
        <xdr:cNvPr id="796" name="フローチャート: 判断 795"/>
        <xdr:cNvSpPr/>
      </xdr:nvSpPr>
      <xdr:spPr>
        <a:xfrm>
          <a:off x="19494500" y="185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137413</xdr:rowOff>
    </xdr:from>
    <xdr:to>
      <xdr:col>116</xdr:col>
      <xdr:colOff>114300</xdr:colOff>
      <xdr:row>108</xdr:row>
      <xdr:rowOff>67563</xdr:rowOff>
    </xdr:to>
    <xdr:sp macro="" textlink="">
      <xdr:nvSpPr>
        <xdr:cNvPr id="802" name="楕円 801"/>
        <xdr:cNvSpPr/>
      </xdr:nvSpPr>
      <xdr:spPr>
        <a:xfrm>
          <a:off x="221107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160290</xdr:rowOff>
    </xdr:from>
    <xdr:ext cx="469744" cy="259045"/>
    <xdr:sp macro="" textlink="">
      <xdr:nvSpPr>
        <xdr:cNvPr id="803" name="【庁舎】&#10;一人当たり面積該当値テキスト"/>
        <xdr:cNvSpPr txBox="1"/>
      </xdr:nvSpPr>
      <xdr:spPr>
        <a:xfrm>
          <a:off x="22199600" y="183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140843</xdr:rowOff>
    </xdr:from>
    <xdr:to>
      <xdr:col>112</xdr:col>
      <xdr:colOff>38100</xdr:colOff>
      <xdr:row>108</xdr:row>
      <xdr:rowOff>70993</xdr:rowOff>
    </xdr:to>
    <xdr:sp macro="" textlink="">
      <xdr:nvSpPr>
        <xdr:cNvPr id="804" name="楕円 803"/>
        <xdr:cNvSpPr/>
      </xdr:nvSpPr>
      <xdr:spPr>
        <a:xfrm>
          <a:off x="21272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xdr:rowOff>
    </xdr:from>
    <xdr:to>
      <xdr:col>116</xdr:col>
      <xdr:colOff>63500</xdr:colOff>
      <xdr:row>108</xdr:row>
      <xdr:rowOff>20193</xdr:rowOff>
    </xdr:to>
    <xdr:cxnSp macro="">
      <xdr:nvCxnSpPr>
        <xdr:cNvPr id="805" name="直線コネクタ 804"/>
        <xdr:cNvCxnSpPr/>
      </xdr:nvCxnSpPr>
      <xdr:spPr>
        <a:xfrm flipV="1">
          <a:off x="21323300" y="1853336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157987</xdr:rowOff>
    </xdr:from>
    <xdr:to>
      <xdr:col>107</xdr:col>
      <xdr:colOff>101600</xdr:colOff>
      <xdr:row>101</xdr:row>
      <xdr:rowOff>88137</xdr:rowOff>
    </xdr:to>
    <xdr:sp macro="" textlink="">
      <xdr:nvSpPr>
        <xdr:cNvPr id="806" name="楕円 805"/>
        <xdr:cNvSpPr/>
      </xdr:nvSpPr>
      <xdr:spPr>
        <a:xfrm>
          <a:off x="20383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37337</xdr:rowOff>
    </xdr:from>
    <xdr:to>
      <xdr:col>111</xdr:col>
      <xdr:colOff>177800</xdr:colOff>
      <xdr:row>108</xdr:row>
      <xdr:rowOff>20193</xdr:rowOff>
    </xdr:to>
    <xdr:cxnSp macro="">
      <xdr:nvCxnSpPr>
        <xdr:cNvPr id="807" name="直線コネクタ 806"/>
        <xdr:cNvCxnSpPr/>
      </xdr:nvCxnSpPr>
      <xdr:spPr>
        <a:xfrm>
          <a:off x="20434300" y="17353787"/>
          <a:ext cx="889000" cy="11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101364</xdr:rowOff>
    </xdr:from>
    <xdr:ext cx="469744" cy="259045"/>
    <xdr:sp macro="" textlink="">
      <xdr:nvSpPr>
        <xdr:cNvPr id="808" name="n_1aveValue【庁舎】&#10;一人当たり面積"/>
        <xdr:cNvSpPr txBox="1"/>
      </xdr:nvSpPr>
      <xdr:spPr>
        <a:xfrm>
          <a:off x="210757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82694</xdr:rowOff>
    </xdr:from>
    <xdr:ext cx="469744" cy="259045"/>
    <xdr:sp macro="" textlink="">
      <xdr:nvSpPr>
        <xdr:cNvPr id="809" name="n_2aveValue【庁舎】&#10;一人当たり面積"/>
        <xdr:cNvSpPr txBox="1"/>
      </xdr:nvSpPr>
      <xdr:spPr>
        <a:xfrm>
          <a:off x="20199427" y="18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115715</xdr:rowOff>
    </xdr:from>
    <xdr:ext cx="469744" cy="259045"/>
    <xdr:sp macro="" textlink="">
      <xdr:nvSpPr>
        <xdr:cNvPr id="810" name="n_3aveValue【庁舎】&#10;一人当たり面積"/>
        <xdr:cNvSpPr txBox="1"/>
      </xdr:nvSpPr>
      <xdr:spPr>
        <a:xfrm>
          <a:off x="19310427" y="1828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87520</xdr:rowOff>
    </xdr:from>
    <xdr:ext cx="469744" cy="259045"/>
    <xdr:sp macro="" textlink="">
      <xdr:nvSpPr>
        <xdr:cNvPr id="811" name="n_1mainValue【庁舎】&#10;一人当たり面積"/>
        <xdr:cNvSpPr txBox="1"/>
      </xdr:nvSpPr>
      <xdr:spPr>
        <a:xfrm>
          <a:off x="21075727" y="182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104664</xdr:rowOff>
    </xdr:from>
    <xdr:ext cx="469744" cy="259045"/>
    <xdr:sp macro="" textlink="">
      <xdr:nvSpPr>
        <xdr:cNvPr id="812" name="n_2mainValue【庁舎】&#10;一人当たり面積"/>
        <xdr:cNvSpPr txBox="1"/>
      </xdr:nvSpPr>
      <xdr:spPr>
        <a:xfrm>
          <a:off x="20199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下回っているのは、福祉施設と図書館である。それ以外の公共施設については、類型団体の平均値を上回っており、全体的に老朽化していることが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少し下回っているが、一人当たりの面積が大きく上回っている。一人当たりの面積が大きく維持管理にかかる経費が多くなるため、長期的改修計画を策定し長寿命化を図り、利用者拡大のため利用者のニーズを把握して利用者増加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。これは、当市の庁舎が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カ所に存在し、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カ所は消防施設を併設しているためであると考えられる。両施設とも老朽化が進んでいるため、今後の在り方について慎重に検討していく必要がある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分析表①と合わせて全体では、有形固定資産減価償却率がインフラ資産を含め非常に高い状況にあるため、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年度に作成した公共施設等総合管理計画に掲げた目標を着実に実行に移し、施設の再配置計画を定めていき、計画的な更新・長寿命化を実施していく必要がある。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基準財政収入額の減があったものの、基準財政需要額の減もあったため、財政力指数は、昨年と同じ数値になった。</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税収については、固定資産税（償却資産）が市税の多くを占めているため、毎年市税収入の減少が見込まれる。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今後も引続き、歳出削減を積極的に進めるとともに、市税の徴収率向上を図り自主財源の確保に努めていく。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26458</xdr:rowOff>
    </xdr:to>
    <xdr:cxnSp macro="">
      <xdr:nvCxnSpPr>
        <xdr:cNvPr id="78" name="直線コネクタ 77"/>
        <xdr:cNvCxnSpPr/>
      </xdr:nvCxnSpPr>
      <xdr:spPr>
        <a:xfrm flipV="1">
          <a:off x="1447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前年度と比較すると、市税等の減少により、分母となる経常一般財源収入が、２．８％減少し、分子において、学校給食センター施設賃貸料などの物件費や大月都留広域事務組合負担金の減による補助金等が減少したため、指数が１．２ポイント改善された。</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また、類似団体内平均よりも０．２ポイント下回っている。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引続き、事務事業の点検・見直しなどを行い、経常経費を削減し、健全な財政運営に努めていく。</a:t>
          </a:r>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54102</xdr:rowOff>
    </xdr:to>
    <xdr:cxnSp macro="">
      <xdr:nvCxnSpPr>
        <xdr:cNvPr id="130" name="直線コネクタ 129"/>
        <xdr:cNvCxnSpPr/>
      </xdr:nvCxnSpPr>
      <xdr:spPr>
        <a:xfrm flipV="1">
          <a:off x="4114800" y="1062609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58928</xdr:rowOff>
    </xdr:to>
    <xdr:cxnSp macro="">
      <xdr:nvCxnSpPr>
        <xdr:cNvPr id="133" name="直線コネクタ 132"/>
        <xdr:cNvCxnSpPr/>
      </xdr:nvCxnSpPr>
      <xdr:spPr>
        <a:xfrm flipV="1">
          <a:off x="3225800" y="1068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58928</xdr:rowOff>
    </xdr:to>
    <xdr:cxnSp macro="">
      <xdr:nvCxnSpPr>
        <xdr:cNvPr id="136" name="直線コネクタ 135"/>
        <xdr:cNvCxnSpPr/>
      </xdr:nvCxnSpPr>
      <xdr:spPr>
        <a:xfrm>
          <a:off x="2336800" y="105537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54102</xdr:rowOff>
    </xdr:to>
    <xdr:cxnSp macro="">
      <xdr:nvCxnSpPr>
        <xdr:cNvPr id="139" name="直線コネクタ 138"/>
        <xdr:cNvCxnSpPr/>
      </xdr:nvCxnSpPr>
      <xdr:spPr>
        <a:xfrm flipV="1">
          <a:off x="1447800" y="105537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3" name="テキスト ボックス 142"/>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1" name="楕円 150"/>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89679</xdr:rowOff>
    </xdr:from>
    <xdr:ext cx="736600" cy="259045"/>
    <xdr:sp macro="" textlink="">
      <xdr:nvSpPr>
        <xdr:cNvPr id="152" name="テキスト ボックス 151"/>
        <xdr:cNvSpPr txBox="1"/>
      </xdr:nvSpPr>
      <xdr:spPr>
        <a:xfrm>
          <a:off x="3733800" y="1071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3" name="楕円 152"/>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94505</xdr:rowOff>
    </xdr:from>
    <xdr:ext cx="762000" cy="259045"/>
    <xdr:sp macro="" textlink="">
      <xdr:nvSpPr>
        <xdr:cNvPr id="154" name="テキスト ボックス 153"/>
        <xdr:cNvSpPr txBox="1"/>
      </xdr:nvSpPr>
      <xdr:spPr>
        <a:xfrm>
          <a:off x="2844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6" name="テキスト ボックス 155"/>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7" name="楕円 156"/>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89679</xdr:rowOff>
    </xdr:from>
    <xdr:ext cx="762000" cy="259045"/>
    <xdr:sp macro="" textlink="">
      <xdr:nvSpPr>
        <xdr:cNvPr id="158" name="テキスト ボックス 157"/>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定年退職等による退職金の減少に加え、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学校給食センター施設賃貸料の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り、前年度に比べて減少となった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、市立短期大学や消防本部の単独設置による人件費負担が大きいことなどが主な要因である。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月に定員適正化計画を策定したことを契機に、退職者数に対する新採用の抑制を進めた結果、職員数が大幅に減少したが、今後は再任用制度の開始などにより横ばい状態が見込まれる。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136027</xdr:rowOff>
    </xdr:from>
    <xdr:to>
      <xdr:col>23</xdr:col>
      <xdr:colOff>133350</xdr:colOff>
      <xdr:row>82</xdr:row>
      <xdr:rowOff>137837</xdr:rowOff>
    </xdr:to>
    <xdr:cxnSp macro="">
      <xdr:nvCxnSpPr>
        <xdr:cNvPr id="193" name="直線コネクタ 192"/>
        <xdr:cNvCxnSpPr/>
      </xdr:nvCxnSpPr>
      <xdr:spPr>
        <a:xfrm flipV="1">
          <a:off x="4114800" y="14194927"/>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137837</xdr:rowOff>
    </xdr:from>
    <xdr:to>
      <xdr:col>19</xdr:col>
      <xdr:colOff>133350</xdr:colOff>
      <xdr:row>82</xdr:row>
      <xdr:rowOff>143354</xdr:rowOff>
    </xdr:to>
    <xdr:cxnSp macro="">
      <xdr:nvCxnSpPr>
        <xdr:cNvPr id="196" name="直線コネクタ 195"/>
        <xdr:cNvCxnSpPr/>
      </xdr:nvCxnSpPr>
      <xdr:spPr>
        <a:xfrm flipV="1">
          <a:off x="3225800" y="14196737"/>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92126</xdr:rowOff>
    </xdr:from>
    <xdr:to>
      <xdr:col>15</xdr:col>
      <xdr:colOff>82550</xdr:colOff>
      <xdr:row>82</xdr:row>
      <xdr:rowOff>143354</xdr:rowOff>
    </xdr:to>
    <xdr:cxnSp macro="">
      <xdr:nvCxnSpPr>
        <xdr:cNvPr id="199" name="直線コネクタ 198"/>
        <xdr:cNvCxnSpPr/>
      </xdr:nvCxnSpPr>
      <xdr:spPr>
        <a:xfrm>
          <a:off x="2336800" y="14151026"/>
          <a:ext cx="889000" cy="5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54789</xdr:rowOff>
    </xdr:from>
    <xdr:to>
      <xdr:col>11</xdr:col>
      <xdr:colOff>31750</xdr:colOff>
      <xdr:row>82</xdr:row>
      <xdr:rowOff>92126</xdr:rowOff>
    </xdr:to>
    <xdr:cxnSp macro="">
      <xdr:nvCxnSpPr>
        <xdr:cNvPr id="202" name="直線コネクタ 201"/>
        <xdr:cNvCxnSpPr/>
      </xdr:nvCxnSpPr>
      <xdr:spPr>
        <a:xfrm>
          <a:off x="1447800" y="14113689"/>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168287</xdr:rowOff>
    </xdr:from>
    <xdr:ext cx="762000" cy="259045"/>
    <xdr:sp macro="" textlink="">
      <xdr:nvSpPr>
        <xdr:cNvPr id="206" name="テキスト ボックス 205"/>
        <xdr:cNvSpPr txBox="1"/>
      </xdr:nvSpPr>
      <xdr:spPr>
        <a:xfrm>
          <a:off x="1066800" y="137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85227</xdr:rowOff>
    </xdr:from>
    <xdr:to>
      <xdr:col>23</xdr:col>
      <xdr:colOff>184150</xdr:colOff>
      <xdr:row>83</xdr:row>
      <xdr:rowOff>15377</xdr:rowOff>
    </xdr:to>
    <xdr:sp macro="" textlink="">
      <xdr:nvSpPr>
        <xdr:cNvPr id="212" name="楕円 211"/>
        <xdr:cNvSpPr/>
      </xdr:nvSpPr>
      <xdr:spPr>
        <a:xfrm>
          <a:off x="4902200" y="141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57304</xdr:rowOff>
    </xdr:from>
    <xdr:ext cx="762000" cy="259045"/>
    <xdr:sp macro="" textlink="">
      <xdr:nvSpPr>
        <xdr:cNvPr id="213" name="人件費・物件費等の状況該当値テキスト"/>
        <xdr:cNvSpPr txBox="1"/>
      </xdr:nvSpPr>
      <xdr:spPr>
        <a:xfrm>
          <a:off x="5041900" y="1411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87037</xdr:rowOff>
    </xdr:from>
    <xdr:to>
      <xdr:col>19</xdr:col>
      <xdr:colOff>184150</xdr:colOff>
      <xdr:row>83</xdr:row>
      <xdr:rowOff>17187</xdr:rowOff>
    </xdr:to>
    <xdr:sp macro="" textlink="">
      <xdr:nvSpPr>
        <xdr:cNvPr id="214" name="楕円 213"/>
        <xdr:cNvSpPr/>
      </xdr:nvSpPr>
      <xdr:spPr>
        <a:xfrm>
          <a:off x="4064000" y="14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1964</xdr:rowOff>
    </xdr:from>
    <xdr:ext cx="736600" cy="259045"/>
    <xdr:sp macro="" textlink="">
      <xdr:nvSpPr>
        <xdr:cNvPr id="215" name="テキスト ボックス 214"/>
        <xdr:cNvSpPr txBox="1"/>
      </xdr:nvSpPr>
      <xdr:spPr>
        <a:xfrm>
          <a:off x="3733800" y="1423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92554</xdr:rowOff>
    </xdr:from>
    <xdr:to>
      <xdr:col>15</xdr:col>
      <xdr:colOff>133350</xdr:colOff>
      <xdr:row>83</xdr:row>
      <xdr:rowOff>22704</xdr:rowOff>
    </xdr:to>
    <xdr:sp macro="" textlink="">
      <xdr:nvSpPr>
        <xdr:cNvPr id="216" name="楕円 215"/>
        <xdr:cNvSpPr/>
      </xdr:nvSpPr>
      <xdr:spPr>
        <a:xfrm>
          <a:off x="3175000" y="141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7481</xdr:rowOff>
    </xdr:from>
    <xdr:ext cx="762000" cy="259045"/>
    <xdr:sp macro="" textlink="">
      <xdr:nvSpPr>
        <xdr:cNvPr id="217" name="テキスト ボックス 216"/>
        <xdr:cNvSpPr txBox="1"/>
      </xdr:nvSpPr>
      <xdr:spPr>
        <a:xfrm>
          <a:off x="2844800" y="1423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41326</xdr:rowOff>
    </xdr:from>
    <xdr:to>
      <xdr:col>11</xdr:col>
      <xdr:colOff>82550</xdr:colOff>
      <xdr:row>82</xdr:row>
      <xdr:rowOff>142926</xdr:rowOff>
    </xdr:to>
    <xdr:sp macro="" textlink="">
      <xdr:nvSpPr>
        <xdr:cNvPr id="218" name="楕円 217"/>
        <xdr:cNvSpPr/>
      </xdr:nvSpPr>
      <xdr:spPr>
        <a:xfrm>
          <a:off x="2286000" y="141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127703</xdr:rowOff>
    </xdr:from>
    <xdr:ext cx="762000" cy="259045"/>
    <xdr:sp macro="" textlink="">
      <xdr:nvSpPr>
        <xdr:cNvPr id="219" name="テキスト ボックス 218"/>
        <xdr:cNvSpPr txBox="1"/>
      </xdr:nvSpPr>
      <xdr:spPr>
        <a:xfrm>
          <a:off x="1955800" y="1418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3989</xdr:rowOff>
    </xdr:from>
    <xdr:to>
      <xdr:col>7</xdr:col>
      <xdr:colOff>31750</xdr:colOff>
      <xdr:row>82</xdr:row>
      <xdr:rowOff>105589</xdr:rowOff>
    </xdr:to>
    <xdr:sp macro="" textlink="">
      <xdr:nvSpPr>
        <xdr:cNvPr id="220" name="楕円 219"/>
        <xdr:cNvSpPr/>
      </xdr:nvSpPr>
      <xdr:spPr>
        <a:xfrm>
          <a:off x="1397000" y="1406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90366</xdr:rowOff>
    </xdr:from>
    <xdr:ext cx="762000" cy="259045"/>
    <xdr:sp macro="" textlink="">
      <xdr:nvSpPr>
        <xdr:cNvPr id="221" name="テキスト ボックス 220"/>
        <xdr:cNvSpPr txBox="1"/>
      </xdr:nvSpPr>
      <xdr:spPr>
        <a:xfrm>
          <a:off x="1066800" y="141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前年度より０．３ポイント増加しているが、類似団体や全国平均を下回っており、引き続き適正な定員管理と給与の適正化に努めていく。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133350</xdr:rowOff>
    </xdr:to>
    <xdr:cxnSp macro="">
      <xdr:nvCxnSpPr>
        <xdr:cNvPr id="257" name="直線コネクタ 256"/>
        <xdr:cNvCxnSpPr/>
      </xdr:nvCxnSpPr>
      <xdr:spPr>
        <a:xfrm>
          <a:off x="16179800" y="143119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133350</xdr:rowOff>
    </xdr:to>
    <xdr:cxnSp macro="">
      <xdr:nvCxnSpPr>
        <xdr:cNvPr id="260" name="直線コネクタ 259"/>
        <xdr:cNvCxnSpPr/>
      </xdr:nvCxnSpPr>
      <xdr:spPr>
        <a:xfrm flipV="1">
          <a:off x="15290800" y="1431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133350</xdr:rowOff>
    </xdr:to>
    <xdr:cxnSp macro="">
      <xdr:nvCxnSpPr>
        <xdr:cNvPr id="263" name="直線コネクタ 262"/>
        <xdr:cNvCxnSpPr/>
      </xdr:nvCxnSpPr>
      <xdr:spPr>
        <a:xfrm>
          <a:off x="14401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133350</xdr:rowOff>
    </xdr:to>
    <xdr:cxnSp macro="">
      <xdr:nvCxnSpPr>
        <xdr:cNvPr id="266" name="直線コネクタ 265"/>
        <xdr:cNvCxnSpPr/>
      </xdr:nvCxnSpPr>
      <xdr:spPr>
        <a:xfrm>
          <a:off x="13512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8" name="楕円 277"/>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9" name="テキスト ボックス 278"/>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、類以団体を上回っている状況である。これは市立短期大学及び消防本部の単独設置が大きく影響している。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平成１９年３月に定員適正化計画を策定したことを契機に、退職者に対する新採用の抑制を進めてきたが、今後は再任用制度により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は横ばい状態が見込まれる。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さらに適正な定員管理を推進して、人件費の削減に努める。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108313</xdr:rowOff>
    </xdr:from>
    <xdr:to>
      <xdr:col>81</xdr:col>
      <xdr:colOff>44450</xdr:colOff>
      <xdr:row>64</xdr:row>
      <xdr:rowOff>110037</xdr:rowOff>
    </xdr:to>
    <xdr:cxnSp macro="">
      <xdr:nvCxnSpPr>
        <xdr:cNvPr id="322" name="直線コネクタ 321"/>
        <xdr:cNvCxnSpPr/>
      </xdr:nvCxnSpPr>
      <xdr:spPr>
        <a:xfrm flipV="1">
          <a:off x="16179800" y="1108111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91077</xdr:rowOff>
    </xdr:from>
    <xdr:to>
      <xdr:col>77</xdr:col>
      <xdr:colOff>44450</xdr:colOff>
      <xdr:row>64</xdr:row>
      <xdr:rowOff>110037</xdr:rowOff>
    </xdr:to>
    <xdr:cxnSp macro="">
      <xdr:nvCxnSpPr>
        <xdr:cNvPr id="325" name="直線コネクタ 324"/>
        <xdr:cNvCxnSpPr/>
      </xdr:nvCxnSpPr>
      <xdr:spPr>
        <a:xfrm>
          <a:off x="15290800" y="110638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54882</xdr:rowOff>
    </xdr:from>
    <xdr:to>
      <xdr:col>72</xdr:col>
      <xdr:colOff>203200</xdr:colOff>
      <xdr:row>64</xdr:row>
      <xdr:rowOff>91077</xdr:rowOff>
    </xdr:to>
    <xdr:cxnSp macro="">
      <xdr:nvCxnSpPr>
        <xdr:cNvPr id="328" name="直線コネクタ 327"/>
        <xdr:cNvCxnSpPr/>
      </xdr:nvCxnSpPr>
      <xdr:spPr>
        <a:xfrm>
          <a:off x="14401800" y="110276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8346</xdr:rowOff>
    </xdr:from>
    <xdr:to>
      <xdr:col>68</xdr:col>
      <xdr:colOff>152400</xdr:colOff>
      <xdr:row>64</xdr:row>
      <xdr:rowOff>54882</xdr:rowOff>
    </xdr:to>
    <xdr:cxnSp macro="">
      <xdr:nvCxnSpPr>
        <xdr:cNvPr id="331" name="直線コネクタ 330"/>
        <xdr:cNvCxnSpPr/>
      </xdr:nvCxnSpPr>
      <xdr:spPr>
        <a:xfrm>
          <a:off x="13512800" y="1098114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17525</xdr:rowOff>
    </xdr:from>
    <xdr:ext cx="762000" cy="259045"/>
    <xdr:sp macro="" textlink="">
      <xdr:nvSpPr>
        <xdr:cNvPr id="335" name="テキスト ボックス 334"/>
        <xdr:cNvSpPr txBox="1"/>
      </xdr:nvSpPr>
      <xdr:spPr>
        <a:xfrm>
          <a:off x="13131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57513</xdr:rowOff>
    </xdr:from>
    <xdr:to>
      <xdr:col>81</xdr:col>
      <xdr:colOff>95250</xdr:colOff>
      <xdr:row>64</xdr:row>
      <xdr:rowOff>159113</xdr:rowOff>
    </xdr:to>
    <xdr:sp macro="" textlink="">
      <xdr:nvSpPr>
        <xdr:cNvPr id="341" name="楕円 340"/>
        <xdr:cNvSpPr/>
      </xdr:nvSpPr>
      <xdr:spPr>
        <a:xfrm>
          <a:off x="169672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29590</xdr:rowOff>
    </xdr:from>
    <xdr:ext cx="762000" cy="259045"/>
    <xdr:sp macro="" textlink="">
      <xdr:nvSpPr>
        <xdr:cNvPr id="342" name="定員管理の状況該当値テキスト"/>
        <xdr:cNvSpPr txBox="1"/>
      </xdr:nvSpPr>
      <xdr:spPr>
        <a:xfrm>
          <a:off x="17106900" y="110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59237</xdr:rowOff>
    </xdr:from>
    <xdr:to>
      <xdr:col>77</xdr:col>
      <xdr:colOff>95250</xdr:colOff>
      <xdr:row>64</xdr:row>
      <xdr:rowOff>160837</xdr:rowOff>
    </xdr:to>
    <xdr:sp macro="" textlink="">
      <xdr:nvSpPr>
        <xdr:cNvPr id="343" name="楕円 342"/>
        <xdr:cNvSpPr/>
      </xdr:nvSpPr>
      <xdr:spPr>
        <a:xfrm>
          <a:off x="16129000" y="110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145614</xdr:rowOff>
    </xdr:from>
    <xdr:ext cx="736600" cy="259045"/>
    <xdr:sp macro="" textlink="">
      <xdr:nvSpPr>
        <xdr:cNvPr id="344" name="テキスト ボックス 343"/>
        <xdr:cNvSpPr txBox="1"/>
      </xdr:nvSpPr>
      <xdr:spPr>
        <a:xfrm>
          <a:off x="15798800" y="1111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40277</xdr:rowOff>
    </xdr:from>
    <xdr:to>
      <xdr:col>73</xdr:col>
      <xdr:colOff>44450</xdr:colOff>
      <xdr:row>64</xdr:row>
      <xdr:rowOff>141877</xdr:rowOff>
    </xdr:to>
    <xdr:sp macro="" textlink="">
      <xdr:nvSpPr>
        <xdr:cNvPr id="345" name="楕円 344"/>
        <xdr:cNvSpPr/>
      </xdr:nvSpPr>
      <xdr:spPr>
        <a:xfrm>
          <a:off x="15240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126654</xdr:rowOff>
    </xdr:from>
    <xdr:ext cx="762000" cy="259045"/>
    <xdr:sp macro="" textlink="">
      <xdr:nvSpPr>
        <xdr:cNvPr id="346" name="テキスト ボックス 345"/>
        <xdr:cNvSpPr txBox="1"/>
      </xdr:nvSpPr>
      <xdr:spPr>
        <a:xfrm>
          <a:off x="14909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4082</xdr:rowOff>
    </xdr:from>
    <xdr:to>
      <xdr:col>68</xdr:col>
      <xdr:colOff>203200</xdr:colOff>
      <xdr:row>64</xdr:row>
      <xdr:rowOff>105682</xdr:rowOff>
    </xdr:to>
    <xdr:sp macro="" textlink="">
      <xdr:nvSpPr>
        <xdr:cNvPr id="347" name="楕円 346"/>
        <xdr:cNvSpPr/>
      </xdr:nvSpPr>
      <xdr:spPr>
        <a:xfrm>
          <a:off x="14351000" y="10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90459</xdr:rowOff>
    </xdr:from>
    <xdr:ext cx="762000" cy="259045"/>
    <xdr:sp macro="" textlink="">
      <xdr:nvSpPr>
        <xdr:cNvPr id="348" name="テキスト ボックス 347"/>
        <xdr:cNvSpPr txBox="1"/>
      </xdr:nvSpPr>
      <xdr:spPr>
        <a:xfrm>
          <a:off x="14020800" y="1106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128996</xdr:rowOff>
    </xdr:from>
    <xdr:to>
      <xdr:col>64</xdr:col>
      <xdr:colOff>152400</xdr:colOff>
      <xdr:row>64</xdr:row>
      <xdr:rowOff>59146</xdr:rowOff>
    </xdr:to>
    <xdr:sp macro="" textlink="">
      <xdr:nvSpPr>
        <xdr:cNvPr id="349" name="楕円 348"/>
        <xdr:cNvSpPr/>
      </xdr:nvSpPr>
      <xdr:spPr>
        <a:xfrm>
          <a:off x="13462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43923</xdr:rowOff>
    </xdr:from>
    <xdr:ext cx="762000" cy="259045"/>
    <xdr:sp macro="" textlink="">
      <xdr:nvSpPr>
        <xdr:cNvPr id="350" name="テキスト ボックス 349"/>
        <xdr:cNvSpPr txBox="1"/>
      </xdr:nvSpPr>
      <xdr:spPr>
        <a:xfrm>
          <a:off x="13131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分母では、固定資産税の減少などに伴い標準財政規模</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分子で</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学校給食センター施設賃貸料や大月都留広域事務組合負担金</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補助金等が減少したため</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昨年度の数値悪化に伴い、一時的に起債許可団体となってしまい公債費適正化計画の策定もおこなった。実質公債比率の改善から起債許可団体を脱却することはできたものの、類似団体等の数値や平均値よりは上回っている状況である。</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も事業</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精査を徹底し、関係団体等を含めたすべての会計において、新規地方債発行の抑制に努め、健全な財政運営を目指す。</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60537</xdr:rowOff>
    </xdr:from>
    <xdr:to>
      <xdr:col>81</xdr:col>
      <xdr:colOff>44450</xdr:colOff>
      <xdr:row>44</xdr:row>
      <xdr:rowOff>108796</xdr:rowOff>
    </xdr:to>
    <xdr:cxnSp macro="">
      <xdr:nvCxnSpPr>
        <xdr:cNvPr id="384" name="直線コネクタ 383"/>
        <xdr:cNvCxnSpPr/>
      </xdr:nvCxnSpPr>
      <xdr:spPr>
        <a:xfrm flipV="1">
          <a:off x="16179800" y="76043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68580</xdr:rowOff>
    </xdr:from>
    <xdr:to>
      <xdr:col>77</xdr:col>
      <xdr:colOff>44450</xdr:colOff>
      <xdr:row>44</xdr:row>
      <xdr:rowOff>108796</xdr:rowOff>
    </xdr:to>
    <xdr:cxnSp macro="">
      <xdr:nvCxnSpPr>
        <xdr:cNvPr id="387" name="直線コネクタ 386"/>
        <xdr:cNvCxnSpPr/>
      </xdr:nvCxnSpPr>
      <xdr:spPr>
        <a:xfrm>
          <a:off x="15290800" y="76123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68580</xdr:rowOff>
    </xdr:to>
    <xdr:cxnSp macro="">
      <xdr:nvCxnSpPr>
        <xdr:cNvPr id="390" name="直線コネクタ 389"/>
        <xdr:cNvCxnSpPr/>
      </xdr:nvCxnSpPr>
      <xdr:spPr>
        <a:xfrm>
          <a:off x="14401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52494</xdr:rowOff>
    </xdr:to>
    <xdr:cxnSp macro="">
      <xdr:nvCxnSpPr>
        <xdr:cNvPr id="393" name="直線コネクタ 392"/>
        <xdr:cNvCxnSpPr/>
      </xdr:nvCxnSpPr>
      <xdr:spPr>
        <a:xfrm>
          <a:off x="13512800" y="755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7" name="テキスト ボックス 39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3" name="楕円 402"/>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77064</xdr:rowOff>
    </xdr:from>
    <xdr:ext cx="762000" cy="259045"/>
    <xdr:sp macro="" textlink="">
      <xdr:nvSpPr>
        <xdr:cNvPr id="404" name="公債費負担の状況該当値テキスト"/>
        <xdr:cNvSpPr txBox="1"/>
      </xdr:nvSpPr>
      <xdr:spPr>
        <a:xfrm>
          <a:off x="17106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5" name="楕円 404"/>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6" name="テキスト ボックス 405"/>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7" name="楕円 406"/>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8" name="テキスト ボックス 407"/>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9" name="楕円 408"/>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10" name="テキスト ボックス 409"/>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11" name="楕円 410"/>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12" name="テキスト ボックス 411"/>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分母では、固定資産税の減少などに伴い標準財政規模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減少し、分子で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、控除財源である基金残高が減少した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防災行政無線のデジタル化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や幼保整備事業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などの主要事業が控え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新たな地方債発行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長期的な視野に立ち、事業の優先順位付けを行い、計画的な財政運営により、将来負担の圧縮に努める。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120015</xdr:rowOff>
    </xdr:from>
    <xdr:to>
      <xdr:col>81</xdr:col>
      <xdr:colOff>44450</xdr:colOff>
      <xdr:row>21</xdr:row>
      <xdr:rowOff>33824</xdr:rowOff>
    </xdr:to>
    <xdr:cxnSp macro="">
      <xdr:nvCxnSpPr>
        <xdr:cNvPr id="446" name="直線コネクタ 445"/>
        <xdr:cNvCxnSpPr/>
      </xdr:nvCxnSpPr>
      <xdr:spPr>
        <a:xfrm flipV="1">
          <a:off x="16179800" y="3549015"/>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33824</xdr:rowOff>
    </xdr:from>
    <xdr:to>
      <xdr:col>77</xdr:col>
      <xdr:colOff>44450</xdr:colOff>
      <xdr:row>21</xdr:row>
      <xdr:rowOff>66802</xdr:rowOff>
    </xdr:to>
    <xdr:cxnSp macro="">
      <xdr:nvCxnSpPr>
        <xdr:cNvPr id="449" name="直線コネクタ 448"/>
        <xdr:cNvCxnSpPr/>
      </xdr:nvCxnSpPr>
      <xdr:spPr>
        <a:xfrm flipV="1">
          <a:off x="15290800" y="363427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66802</xdr:rowOff>
    </xdr:from>
    <xdr:to>
      <xdr:col>72</xdr:col>
      <xdr:colOff>203200</xdr:colOff>
      <xdr:row>21</xdr:row>
      <xdr:rowOff>101388</xdr:rowOff>
    </xdr:to>
    <xdr:cxnSp macro="">
      <xdr:nvCxnSpPr>
        <xdr:cNvPr id="452" name="直線コネクタ 451"/>
        <xdr:cNvCxnSpPr/>
      </xdr:nvCxnSpPr>
      <xdr:spPr>
        <a:xfrm flipV="1">
          <a:off x="14401800" y="3667252"/>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101388</xdr:rowOff>
    </xdr:from>
    <xdr:to>
      <xdr:col>68</xdr:col>
      <xdr:colOff>152400</xdr:colOff>
      <xdr:row>22</xdr:row>
      <xdr:rowOff>122978</xdr:rowOff>
    </xdr:to>
    <xdr:cxnSp macro="">
      <xdr:nvCxnSpPr>
        <xdr:cNvPr id="455" name="直線コネクタ 454"/>
        <xdr:cNvCxnSpPr/>
      </xdr:nvCxnSpPr>
      <xdr:spPr>
        <a:xfrm flipV="1">
          <a:off x="13512800" y="37018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73618</xdr:rowOff>
    </xdr:from>
    <xdr:to>
      <xdr:col>64</xdr:col>
      <xdr:colOff>152400</xdr:colOff>
      <xdr:row>18</xdr:row>
      <xdr:rowOff>3768</xdr:rowOff>
    </xdr:to>
    <xdr:sp macro="" textlink="">
      <xdr:nvSpPr>
        <xdr:cNvPr id="458" name="フローチャート: 判断 457"/>
        <xdr:cNvSpPr/>
      </xdr:nvSpPr>
      <xdr:spPr>
        <a:xfrm>
          <a:off x="13462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13945</xdr:rowOff>
    </xdr:from>
    <xdr:ext cx="762000" cy="259045"/>
    <xdr:sp macro="" textlink="">
      <xdr:nvSpPr>
        <xdr:cNvPr id="459" name="テキスト ボックス 458"/>
        <xdr:cNvSpPr txBox="1"/>
      </xdr:nvSpPr>
      <xdr:spPr>
        <a:xfrm>
          <a:off x="13131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69215</xdr:rowOff>
    </xdr:from>
    <xdr:to>
      <xdr:col>81</xdr:col>
      <xdr:colOff>95250</xdr:colOff>
      <xdr:row>20</xdr:row>
      <xdr:rowOff>170815</xdr:rowOff>
    </xdr:to>
    <xdr:sp macro="" textlink="">
      <xdr:nvSpPr>
        <xdr:cNvPr id="465" name="楕円 464"/>
        <xdr:cNvSpPr/>
      </xdr:nvSpPr>
      <xdr:spPr>
        <a:xfrm>
          <a:off x="169672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41292</xdr:rowOff>
    </xdr:from>
    <xdr:ext cx="762000" cy="259045"/>
    <xdr:sp macro="" textlink="">
      <xdr:nvSpPr>
        <xdr:cNvPr id="466" name="将来負担の状況該当値テキスト"/>
        <xdr:cNvSpPr txBox="1"/>
      </xdr:nvSpPr>
      <xdr:spPr>
        <a:xfrm>
          <a:off x="17106900" y="34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154474</xdr:rowOff>
    </xdr:from>
    <xdr:to>
      <xdr:col>77</xdr:col>
      <xdr:colOff>95250</xdr:colOff>
      <xdr:row>21</xdr:row>
      <xdr:rowOff>84624</xdr:rowOff>
    </xdr:to>
    <xdr:sp macro="" textlink="">
      <xdr:nvSpPr>
        <xdr:cNvPr id="467" name="楕円 466"/>
        <xdr:cNvSpPr/>
      </xdr:nvSpPr>
      <xdr:spPr>
        <a:xfrm>
          <a:off x="16129000" y="35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69401</xdr:rowOff>
    </xdr:from>
    <xdr:ext cx="736600" cy="259045"/>
    <xdr:sp macro="" textlink="">
      <xdr:nvSpPr>
        <xdr:cNvPr id="468" name="テキスト ボックス 467"/>
        <xdr:cNvSpPr txBox="1"/>
      </xdr:nvSpPr>
      <xdr:spPr>
        <a:xfrm>
          <a:off x="15798800" y="366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16002</xdr:rowOff>
    </xdr:from>
    <xdr:to>
      <xdr:col>73</xdr:col>
      <xdr:colOff>44450</xdr:colOff>
      <xdr:row>21</xdr:row>
      <xdr:rowOff>117602</xdr:rowOff>
    </xdr:to>
    <xdr:sp macro="" textlink="">
      <xdr:nvSpPr>
        <xdr:cNvPr id="469" name="楕円 468"/>
        <xdr:cNvSpPr/>
      </xdr:nvSpPr>
      <xdr:spPr>
        <a:xfrm>
          <a:off x="15240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102379</xdr:rowOff>
    </xdr:from>
    <xdr:ext cx="762000" cy="259045"/>
    <xdr:sp macro="" textlink="">
      <xdr:nvSpPr>
        <xdr:cNvPr id="470" name="テキスト ボックス 469"/>
        <xdr:cNvSpPr txBox="1"/>
      </xdr:nvSpPr>
      <xdr:spPr>
        <a:xfrm>
          <a:off x="14909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50588</xdr:rowOff>
    </xdr:from>
    <xdr:to>
      <xdr:col>68</xdr:col>
      <xdr:colOff>203200</xdr:colOff>
      <xdr:row>21</xdr:row>
      <xdr:rowOff>152188</xdr:rowOff>
    </xdr:to>
    <xdr:sp macro="" textlink="">
      <xdr:nvSpPr>
        <xdr:cNvPr id="471" name="楕円 470"/>
        <xdr:cNvSpPr/>
      </xdr:nvSpPr>
      <xdr:spPr>
        <a:xfrm>
          <a:off x="14351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136965</xdr:rowOff>
    </xdr:from>
    <xdr:ext cx="762000" cy="259045"/>
    <xdr:sp macro="" textlink="">
      <xdr:nvSpPr>
        <xdr:cNvPr id="472" name="テキスト ボックス 471"/>
        <xdr:cNvSpPr txBox="1"/>
      </xdr:nvSpPr>
      <xdr:spPr>
        <a:xfrm>
          <a:off x="14020800" y="3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72178</xdr:rowOff>
    </xdr:from>
    <xdr:to>
      <xdr:col>64</xdr:col>
      <xdr:colOff>152400</xdr:colOff>
      <xdr:row>23</xdr:row>
      <xdr:rowOff>2328</xdr:rowOff>
    </xdr:to>
    <xdr:sp macro="" textlink="">
      <xdr:nvSpPr>
        <xdr:cNvPr id="473" name="楕円 472"/>
        <xdr:cNvSpPr/>
      </xdr:nvSpPr>
      <xdr:spPr>
        <a:xfrm>
          <a:off x="13462000" y="38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158555</xdr:rowOff>
    </xdr:from>
    <xdr:ext cx="762000" cy="259045"/>
    <xdr:sp macro="" textlink="">
      <xdr:nvSpPr>
        <xdr:cNvPr id="474" name="テキスト ボックス 473"/>
        <xdr:cNvSpPr txBox="1"/>
      </xdr:nvSpPr>
      <xdr:spPr>
        <a:xfrm>
          <a:off x="13131800" y="393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。これは、分子となる人件費で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等が減少し、分母となる経常一般財源収入額も減少したため、比率が増加した。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類以団体平均を上回っている状況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、市立短期大学及び消防本部の単独設置が影響している。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今後は定年退職者数や再任用制度により増減が見込まれるが適正な定員管理を推進して人件費の抑制に努める。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72136</xdr:rowOff>
    </xdr:to>
    <xdr:cxnSp macro="">
      <xdr:nvCxnSpPr>
        <xdr:cNvPr id="64" name="直線コネクタ 63"/>
        <xdr:cNvCxnSpPr/>
      </xdr:nvCxnSpPr>
      <xdr:spPr>
        <a:xfrm>
          <a:off x="3987800" y="65506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62992</xdr:rowOff>
    </xdr:to>
    <xdr:cxnSp macro="">
      <xdr:nvCxnSpPr>
        <xdr:cNvPr id="67" name="直線コネクタ 66"/>
        <xdr:cNvCxnSpPr/>
      </xdr:nvCxnSpPr>
      <xdr:spPr>
        <a:xfrm flipV="1">
          <a:off x="3098800" y="6550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38</xdr:row>
      <xdr:rowOff>62992</xdr:rowOff>
    </xdr:to>
    <xdr:cxnSp macro="">
      <xdr:nvCxnSpPr>
        <xdr:cNvPr id="70" name="直線コネクタ 69"/>
        <xdr:cNvCxnSpPr/>
      </xdr:nvCxnSpPr>
      <xdr:spPr>
        <a:xfrm>
          <a:off x="2209800" y="64500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38</xdr:row>
      <xdr:rowOff>53848</xdr:rowOff>
    </xdr:to>
    <xdr:cxnSp macro="">
      <xdr:nvCxnSpPr>
        <xdr:cNvPr id="73" name="直線コネクタ 72"/>
        <xdr:cNvCxnSpPr/>
      </xdr:nvCxnSpPr>
      <xdr:spPr>
        <a:xfrm flipV="1">
          <a:off x="1320800" y="64500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物件費に係る経常収支比率については、前年度に比べ０．６ポイント減少した。これは、分子の部分で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学校給食センター施設賃貸料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減少し、分母となる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一般財源収入も減少したことにより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比率が減少したためである。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や、他の平均も下回っている。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今後も、効率的な行政運営に努め、経常経費の削減に努める。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107950</xdr:rowOff>
    </xdr:to>
    <xdr:cxnSp macro="">
      <xdr:nvCxnSpPr>
        <xdr:cNvPr id="125" name="直線コネクタ 124"/>
        <xdr:cNvCxnSpPr/>
      </xdr:nvCxnSpPr>
      <xdr:spPr>
        <a:xfrm flipV="1">
          <a:off x="15671800" y="2603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158750</xdr:rowOff>
    </xdr:to>
    <xdr:cxnSp macro="">
      <xdr:nvCxnSpPr>
        <xdr:cNvPr id="128" name="直線コネクタ 127"/>
        <xdr:cNvCxnSpPr/>
      </xdr:nvCxnSpPr>
      <xdr:spPr>
        <a:xfrm flipV="1">
          <a:off x="14782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38100</xdr:rowOff>
    </xdr:to>
    <xdr:cxnSp macro="">
      <xdr:nvCxnSpPr>
        <xdr:cNvPr id="131" name="直線コネクタ 130"/>
        <xdr:cNvCxnSpPr/>
      </xdr:nvCxnSpPr>
      <xdr:spPr>
        <a:xfrm flipV="1">
          <a:off x="13893800" y="273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88900</xdr:rowOff>
    </xdr:to>
    <xdr:cxnSp macro="">
      <xdr:nvCxnSpPr>
        <xdr:cNvPr id="134" name="直線コネクタ 133"/>
        <xdr:cNvCxnSpPr/>
      </xdr:nvCxnSpPr>
      <xdr:spPr>
        <a:xfrm flipV="1">
          <a:off x="13004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7" name="フローチャート: 判断 136"/>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38" name="テキスト ボックス 137"/>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48" name="楕円 147"/>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49" name="テキスト ボックス 148"/>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0" name="楕円 149"/>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1" name="テキスト ボックス 150"/>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は、前年度に比べ０．３ポイント増加した。これは、分子となる扶助費で臨時福祉給付金及び児童手当給付事業において減少があったが、生活保護費が増加し、扶助費が増額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類似団体内平均と比較すると下回っているが、今後、子育て世帯への支援対策や障害者福祉、生活保護費等の増加が見込まれているため、その動向を注視していく。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143328</xdr:rowOff>
    </xdr:to>
    <xdr:cxnSp macro="">
      <xdr:nvCxnSpPr>
        <xdr:cNvPr id="188" name="直線コネクタ 187"/>
        <xdr:cNvCxnSpPr/>
      </xdr:nvCxnSpPr>
      <xdr:spPr>
        <a:xfrm>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94343</xdr:rowOff>
    </xdr:to>
    <xdr:cxnSp macro="">
      <xdr:nvCxnSpPr>
        <xdr:cNvPr id="191" name="直線コネクタ 190"/>
        <xdr:cNvCxnSpPr/>
      </xdr:nvCxnSpPr>
      <xdr:spPr>
        <a:xfrm>
          <a:off x="3098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127000</xdr:rowOff>
    </xdr:to>
    <xdr:cxnSp macro="">
      <xdr:nvCxnSpPr>
        <xdr:cNvPr id="194" name="直線コネクタ 193"/>
        <xdr:cNvCxnSpPr/>
      </xdr:nvCxnSpPr>
      <xdr:spPr>
        <a:xfrm flipV="1">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127000</xdr:rowOff>
    </xdr:to>
    <xdr:cxnSp macro="">
      <xdr:nvCxnSpPr>
        <xdr:cNvPr id="197" name="直線コネクタ 196"/>
        <xdr:cNvCxnSpPr/>
      </xdr:nvCxnSpPr>
      <xdr:spPr>
        <a:xfrm>
          <a:off x="1320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7" name="楕円 206"/>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8"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5" name="楕円 214"/>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6" name="テキスト ボックス 215"/>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その他に係る経常収支比率については、前年度に比べ０．３ポイント増加した。これは、維持補修費の修繕料、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や介護保険特別会計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平均は下回っているが、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特別会計の健全運営を図ることにより負担軽減に努める。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111760</xdr:rowOff>
    </xdr:to>
    <xdr:cxnSp macro="">
      <xdr:nvCxnSpPr>
        <xdr:cNvPr id="249" name="直線コネクタ 248"/>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88900</xdr:rowOff>
    </xdr:to>
    <xdr:cxnSp macro="">
      <xdr:nvCxnSpPr>
        <xdr:cNvPr id="252" name="直線コネクタ 251"/>
        <xdr:cNvCxnSpPr/>
      </xdr:nvCxnSpPr>
      <xdr:spPr>
        <a:xfrm>
          <a:off x="14782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66040</xdr:rowOff>
    </xdr:to>
    <xdr:cxnSp macro="">
      <xdr:nvCxnSpPr>
        <xdr:cNvPr id="255" name="直線コネクタ 254"/>
        <xdr:cNvCxnSpPr/>
      </xdr:nvCxnSpPr>
      <xdr:spPr>
        <a:xfrm flipV="1">
          <a:off x="13893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127000</xdr:rowOff>
    </xdr:to>
    <xdr:cxnSp macro="">
      <xdr:nvCxnSpPr>
        <xdr:cNvPr id="258" name="直線コネクタ 257"/>
        <xdr:cNvCxnSpPr/>
      </xdr:nvCxnSpPr>
      <xdr:spPr>
        <a:xfrm flipV="1">
          <a:off x="13004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2" name="テキスト ボックス 261"/>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5" name="テキスト ボックス 274"/>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補助費に係る経常収支比率については、前年度に比べ２．１ポイント減少した。これは、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大月都留広域事務組合、東部地域広域水道企業団への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への赤字補填が影響している。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各種団体への補助金等を含め、交付対象事業等の精査及び補助基準の見直しなどにより適正な管理に努める。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133858</xdr:rowOff>
    </xdr:to>
    <xdr:cxnSp macro="">
      <xdr:nvCxnSpPr>
        <xdr:cNvPr id="307" name="直線コネクタ 306"/>
        <xdr:cNvCxnSpPr/>
      </xdr:nvCxnSpPr>
      <xdr:spPr>
        <a:xfrm flipV="1">
          <a:off x="15671800" y="63814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156718</xdr:rowOff>
    </xdr:to>
    <xdr:cxnSp macro="">
      <xdr:nvCxnSpPr>
        <xdr:cNvPr id="310" name="直線コネクタ 309"/>
        <xdr:cNvCxnSpPr/>
      </xdr:nvCxnSpPr>
      <xdr:spPr>
        <a:xfrm flipV="1">
          <a:off x="14782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156718</xdr:rowOff>
    </xdr:to>
    <xdr:cxnSp macro="">
      <xdr:nvCxnSpPr>
        <xdr:cNvPr id="313" name="直線コネクタ 312"/>
        <xdr:cNvCxnSpPr/>
      </xdr:nvCxnSpPr>
      <xdr:spPr>
        <a:xfrm>
          <a:off x="13893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6" name="直線コネクタ 315"/>
        <xdr:cNvCxnSpPr/>
      </xdr:nvCxnSpPr>
      <xdr:spPr>
        <a:xfrm>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9" name="フローチャート: 判断 318"/>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0" name="テキスト ボックス 319"/>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6" name="楕円 32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7"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8" name="楕円 327"/>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9" name="テキスト ボックス 328"/>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0" name="楕円 329"/>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1" name="テキスト ボックス 330"/>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公債費に係る経常収支比率については、前年度に比べ０．５ポイント増加した。これは、平成２６年起債の大月東小学校校舎・体育館、大月東中学校プール建設等の学校教育施設整備事業債の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が始まり、公債費が増額したためである。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類似団体内平均と比較すると上回っている状況については、第三セクター等改革推進債の償還が影響している。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防災無線のデジタル化などに係る公債費の増加が見込まれ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事業精査を徹底し、新規地方債発行の抑制に努め、健全な財政運営を目指す。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107406</xdr:rowOff>
    </xdr:from>
    <xdr:to>
      <xdr:col>24</xdr:col>
      <xdr:colOff>25400</xdr:colOff>
      <xdr:row>78</xdr:row>
      <xdr:rowOff>140063</xdr:rowOff>
    </xdr:to>
    <xdr:cxnSp macro="">
      <xdr:nvCxnSpPr>
        <xdr:cNvPr id="370" name="直線コネクタ 369"/>
        <xdr:cNvCxnSpPr/>
      </xdr:nvCxnSpPr>
      <xdr:spPr>
        <a:xfrm>
          <a:off x="3987800" y="13480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61686</xdr:rowOff>
    </xdr:from>
    <xdr:to>
      <xdr:col>19</xdr:col>
      <xdr:colOff>187325</xdr:colOff>
      <xdr:row>78</xdr:row>
      <xdr:rowOff>107406</xdr:rowOff>
    </xdr:to>
    <xdr:cxnSp macro="">
      <xdr:nvCxnSpPr>
        <xdr:cNvPr id="373" name="直線コネクタ 372"/>
        <xdr:cNvCxnSpPr/>
      </xdr:nvCxnSpPr>
      <xdr:spPr>
        <a:xfrm>
          <a:off x="3098800" y="134347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15966</xdr:rowOff>
    </xdr:from>
    <xdr:to>
      <xdr:col>15</xdr:col>
      <xdr:colOff>98425</xdr:colOff>
      <xdr:row>78</xdr:row>
      <xdr:rowOff>61686</xdr:rowOff>
    </xdr:to>
    <xdr:cxnSp macro="">
      <xdr:nvCxnSpPr>
        <xdr:cNvPr id="376" name="直線コネクタ 375"/>
        <xdr:cNvCxnSpPr/>
      </xdr:nvCxnSpPr>
      <xdr:spPr>
        <a:xfrm>
          <a:off x="2209800" y="133890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55155</xdr:rowOff>
    </xdr:to>
    <xdr:cxnSp macro="">
      <xdr:nvCxnSpPr>
        <xdr:cNvPr id="379" name="直線コネクタ 378"/>
        <xdr:cNvCxnSpPr/>
      </xdr:nvCxnSpPr>
      <xdr:spPr>
        <a:xfrm flipV="1">
          <a:off x="1320800" y="133890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37754</xdr:rowOff>
    </xdr:from>
    <xdr:ext cx="762000" cy="259045"/>
    <xdr:sp macro="" textlink="">
      <xdr:nvSpPr>
        <xdr:cNvPr id="383" name="テキスト ボックス 382"/>
        <xdr:cNvSpPr txBox="1"/>
      </xdr:nvSpPr>
      <xdr:spPr>
        <a:xfrm>
          <a:off x="939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89263</xdr:rowOff>
    </xdr:from>
    <xdr:to>
      <xdr:col>24</xdr:col>
      <xdr:colOff>76200</xdr:colOff>
      <xdr:row>79</xdr:row>
      <xdr:rowOff>19413</xdr:rowOff>
    </xdr:to>
    <xdr:sp macro="" textlink="">
      <xdr:nvSpPr>
        <xdr:cNvPr id="389" name="楕円 388"/>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61340</xdr:rowOff>
    </xdr:from>
    <xdr:ext cx="762000" cy="259045"/>
    <xdr:sp macro="" textlink="">
      <xdr:nvSpPr>
        <xdr:cNvPr id="390" name="公債費該当値テキスト"/>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56606</xdr:rowOff>
    </xdr:from>
    <xdr:to>
      <xdr:col>20</xdr:col>
      <xdr:colOff>38100</xdr:colOff>
      <xdr:row>78</xdr:row>
      <xdr:rowOff>158206</xdr:rowOff>
    </xdr:to>
    <xdr:sp macro="" textlink="">
      <xdr:nvSpPr>
        <xdr:cNvPr id="391" name="楕円 390"/>
        <xdr:cNvSpPr/>
      </xdr:nvSpPr>
      <xdr:spPr>
        <a:xfrm>
          <a:off x="3937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142983</xdr:rowOff>
    </xdr:from>
    <xdr:ext cx="736600" cy="259045"/>
    <xdr:sp macro="" textlink="">
      <xdr:nvSpPr>
        <xdr:cNvPr id="392" name="テキスト ボックス 391"/>
        <xdr:cNvSpPr txBox="1"/>
      </xdr:nvSpPr>
      <xdr:spPr>
        <a:xfrm>
          <a:off x="3606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93" name="楕円 392"/>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94" name="テキスト ボックス 393"/>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136616</xdr:rowOff>
    </xdr:from>
    <xdr:to>
      <xdr:col>11</xdr:col>
      <xdr:colOff>60325</xdr:colOff>
      <xdr:row>78</xdr:row>
      <xdr:rowOff>66766</xdr:rowOff>
    </xdr:to>
    <xdr:sp macro="" textlink="">
      <xdr:nvSpPr>
        <xdr:cNvPr id="395" name="楕円 394"/>
        <xdr:cNvSpPr/>
      </xdr:nvSpPr>
      <xdr:spPr>
        <a:xfrm>
          <a:off x="2159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96" name="テキスト ボックス 395"/>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4355</xdr:rowOff>
    </xdr:from>
    <xdr:to>
      <xdr:col>6</xdr:col>
      <xdr:colOff>171450</xdr:colOff>
      <xdr:row>78</xdr:row>
      <xdr:rowOff>105955</xdr:rowOff>
    </xdr:to>
    <xdr:sp macro="" textlink="">
      <xdr:nvSpPr>
        <xdr:cNvPr id="397" name="楕円 396"/>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90732</xdr:rowOff>
    </xdr:from>
    <xdr:ext cx="762000" cy="259045"/>
    <xdr:sp macro="" textlink="">
      <xdr:nvSpPr>
        <xdr:cNvPr id="398" name="テキスト ボックス 397"/>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人件費や物件費、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一般財源支出が減少し、分母となる経常一般財源収入も減少した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類似団体内平均や他の平均についても下回っている状況である。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今後も効率的な財政運営に努め、経常経費の削減に努める。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104139</xdr:rowOff>
    </xdr:to>
    <xdr:cxnSp macro="">
      <xdr:nvCxnSpPr>
        <xdr:cNvPr id="429" name="直線コネクタ 428"/>
        <xdr:cNvCxnSpPr/>
      </xdr:nvCxnSpPr>
      <xdr:spPr>
        <a:xfrm flipV="1">
          <a:off x="15671800" y="130566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140715</xdr:rowOff>
    </xdr:to>
    <xdr:cxnSp macro="">
      <xdr:nvCxnSpPr>
        <xdr:cNvPr id="432" name="直線コネクタ 431"/>
        <xdr:cNvCxnSpPr/>
      </xdr:nvCxnSpPr>
      <xdr:spPr>
        <a:xfrm flipV="1">
          <a:off x="14782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140715</xdr:rowOff>
    </xdr:to>
    <xdr:cxnSp macro="">
      <xdr:nvCxnSpPr>
        <xdr:cNvPr id="435" name="直線コネクタ 434"/>
        <xdr:cNvCxnSpPr/>
      </xdr:nvCxnSpPr>
      <xdr:spPr>
        <a:xfrm>
          <a:off x="13893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140715</xdr:rowOff>
    </xdr:to>
    <xdr:cxnSp macro="">
      <xdr:nvCxnSpPr>
        <xdr:cNvPr id="438" name="直線コネクタ 437"/>
        <xdr:cNvCxnSpPr/>
      </xdr:nvCxnSpPr>
      <xdr:spPr>
        <a:xfrm flipV="1">
          <a:off x="13004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2" name="テキスト ボックス 441"/>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8" name="楕円 447"/>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9"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0" name="楕円 449"/>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1" name="テキスト ボックス 45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3" name="テキスト ボックス 45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4" name="楕円 453"/>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5" name="テキスト ボックス 454"/>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6" name="楕円 455"/>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7" name="テキスト ボックス 45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165040</xdr:rowOff>
    </xdr:from>
    <xdr:to>
      <xdr:col>29</xdr:col>
      <xdr:colOff>127000</xdr:colOff>
      <xdr:row>14</xdr:row>
      <xdr:rowOff>169841</xdr:rowOff>
    </xdr:to>
    <xdr:cxnSp macro="">
      <xdr:nvCxnSpPr>
        <xdr:cNvPr id="52" name="直線コネクタ 51"/>
        <xdr:cNvCxnSpPr/>
      </xdr:nvCxnSpPr>
      <xdr:spPr bwMode="auto">
        <a:xfrm>
          <a:off x="5003800" y="2612965"/>
          <a:ext cx="6477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165040</xdr:rowOff>
    </xdr:from>
    <xdr:to>
      <xdr:col>26</xdr:col>
      <xdr:colOff>50800</xdr:colOff>
      <xdr:row>15</xdr:row>
      <xdr:rowOff>45254</xdr:rowOff>
    </xdr:to>
    <xdr:cxnSp macro="">
      <xdr:nvCxnSpPr>
        <xdr:cNvPr id="55" name="直線コネクタ 54"/>
        <xdr:cNvCxnSpPr/>
      </xdr:nvCxnSpPr>
      <xdr:spPr bwMode="auto">
        <a:xfrm flipV="1">
          <a:off x="4305300" y="2612965"/>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45254</xdr:rowOff>
    </xdr:from>
    <xdr:to>
      <xdr:col>22</xdr:col>
      <xdr:colOff>114300</xdr:colOff>
      <xdr:row>15</xdr:row>
      <xdr:rowOff>56308</xdr:rowOff>
    </xdr:to>
    <xdr:cxnSp macro="">
      <xdr:nvCxnSpPr>
        <xdr:cNvPr id="58" name="直線コネクタ 57"/>
        <xdr:cNvCxnSpPr/>
      </xdr:nvCxnSpPr>
      <xdr:spPr bwMode="auto">
        <a:xfrm flipV="1">
          <a:off x="3606800" y="2664629"/>
          <a:ext cx="698500" cy="1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56308</xdr:rowOff>
    </xdr:from>
    <xdr:to>
      <xdr:col>18</xdr:col>
      <xdr:colOff>177800</xdr:colOff>
      <xdr:row>15</xdr:row>
      <xdr:rowOff>94615</xdr:rowOff>
    </xdr:to>
    <xdr:cxnSp macro="">
      <xdr:nvCxnSpPr>
        <xdr:cNvPr id="61" name="直線コネクタ 60"/>
        <xdr:cNvCxnSpPr/>
      </xdr:nvCxnSpPr>
      <xdr:spPr bwMode="auto">
        <a:xfrm flipV="1">
          <a:off x="2908300" y="2675683"/>
          <a:ext cx="698500" cy="3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76585</xdr:rowOff>
    </xdr:from>
    <xdr:ext cx="762000" cy="259045"/>
    <xdr:sp macro="" textlink="">
      <xdr:nvSpPr>
        <xdr:cNvPr id="65" name="テキスト ボックス 64"/>
        <xdr:cNvSpPr txBox="1"/>
      </xdr:nvSpPr>
      <xdr:spPr>
        <a:xfrm>
          <a:off x="2527300" y="30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119041</xdr:rowOff>
    </xdr:from>
    <xdr:to>
      <xdr:col>29</xdr:col>
      <xdr:colOff>177800</xdr:colOff>
      <xdr:row>15</xdr:row>
      <xdr:rowOff>49191</xdr:rowOff>
    </xdr:to>
    <xdr:sp macro="" textlink="">
      <xdr:nvSpPr>
        <xdr:cNvPr id="71" name="楕円 70"/>
        <xdr:cNvSpPr/>
      </xdr:nvSpPr>
      <xdr:spPr bwMode="auto">
        <a:xfrm>
          <a:off x="5600700" y="256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135568</xdr:rowOff>
    </xdr:from>
    <xdr:ext cx="762000" cy="259045"/>
    <xdr:sp macro="" textlink="">
      <xdr:nvSpPr>
        <xdr:cNvPr id="72" name="人口1人当たり決算額の推移該当値テキスト130"/>
        <xdr:cNvSpPr txBox="1"/>
      </xdr:nvSpPr>
      <xdr:spPr>
        <a:xfrm>
          <a:off x="5740400" y="24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114240</xdr:rowOff>
    </xdr:from>
    <xdr:to>
      <xdr:col>26</xdr:col>
      <xdr:colOff>101600</xdr:colOff>
      <xdr:row>15</xdr:row>
      <xdr:rowOff>44390</xdr:rowOff>
    </xdr:to>
    <xdr:sp macro="" textlink="">
      <xdr:nvSpPr>
        <xdr:cNvPr id="73" name="楕円 72"/>
        <xdr:cNvSpPr/>
      </xdr:nvSpPr>
      <xdr:spPr bwMode="auto">
        <a:xfrm>
          <a:off x="4953000" y="256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54567</xdr:rowOff>
    </xdr:from>
    <xdr:ext cx="736600" cy="259045"/>
    <xdr:sp macro="" textlink="">
      <xdr:nvSpPr>
        <xdr:cNvPr id="74" name="テキスト ボックス 73"/>
        <xdr:cNvSpPr txBox="1"/>
      </xdr:nvSpPr>
      <xdr:spPr>
        <a:xfrm>
          <a:off x="4622800" y="233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165904</xdr:rowOff>
    </xdr:from>
    <xdr:to>
      <xdr:col>22</xdr:col>
      <xdr:colOff>165100</xdr:colOff>
      <xdr:row>15</xdr:row>
      <xdr:rowOff>96054</xdr:rowOff>
    </xdr:to>
    <xdr:sp macro="" textlink="">
      <xdr:nvSpPr>
        <xdr:cNvPr id="75" name="楕円 74"/>
        <xdr:cNvSpPr/>
      </xdr:nvSpPr>
      <xdr:spPr bwMode="auto">
        <a:xfrm>
          <a:off x="4254500" y="261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106231</xdr:rowOff>
    </xdr:from>
    <xdr:ext cx="762000" cy="259045"/>
    <xdr:sp macro="" textlink="">
      <xdr:nvSpPr>
        <xdr:cNvPr id="76" name="テキスト ボックス 75"/>
        <xdr:cNvSpPr txBox="1"/>
      </xdr:nvSpPr>
      <xdr:spPr>
        <a:xfrm>
          <a:off x="3924300" y="238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5508</xdr:rowOff>
    </xdr:from>
    <xdr:to>
      <xdr:col>19</xdr:col>
      <xdr:colOff>38100</xdr:colOff>
      <xdr:row>15</xdr:row>
      <xdr:rowOff>107108</xdr:rowOff>
    </xdr:to>
    <xdr:sp macro="" textlink="">
      <xdr:nvSpPr>
        <xdr:cNvPr id="77" name="楕円 76"/>
        <xdr:cNvSpPr/>
      </xdr:nvSpPr>
      <xdr:spPr bwMode="auto">
        <a:xfrm>
          <a:off x="3556000" y="262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117285</xdr:rowOff>
    </xdr:from>
    <xdr:ext cx="762000" cy="259045"/>
    <xdr:sp macro="" textlink="">
      <xdr:nvSpPr>
        <xdr:cNvPr id="78" name="テキスト ボックス 77"/>
        <xdr:cNvSpPr txBox="1"/>
      </xdr:nvSpPr>
      <xdr:spPr>
        <a:xfrm>
          <a:off x="3225800" y="239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43815</xdr:rowOff>
    </xdr:from>
    <xdr:to>
      <xdr:col>15</xdr:col>
      <xdr:colOff>101600</xdr:colOff>
      <xdr:row>15</xdr:row>
      <xdr:rowOff>145415</xdr:rowOff>
    </xdr:to>
    <xdr:sp macro="" textlink="">
      <xdr:nvSpPr>
        <xdr:cNvPr id="79" name="楕円 78"/>
        <xdr:cNvSpPr/>
      </xdr:nvSpPr>
      <xdr:spPr bwMode="auto">
        <a:xfrm>
          <a:off x="2857500" y="266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155592</xdr:rowOff>
    </xdr:from>
    <xdr:ext cx="762000" cy="259045"/>
    <xdr:sp macro="" textlink="">
      <xdr:nvSpPr>
        <xdr:cNvPr id="80" name="テキスト ボックス 79"/>
        <xdr:cNvSpPr txBox="1"/>
      </xdr:nvSpPr>
      <xdr:spPr>
        <a:xfrm>
          <a:off x="25273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150111</xdr:rowOff>
    </xdr:from>
    <xdr:to>
      <xdr:col>29</xdr:col>
      <xdr:colOff>127000</xdr:colOff>
      <xdr:row>38</xdr:row>
      <xdr:rowOff>39972</xdr:rowOff>
    </xdr:to>
    <xdr:cxnSp macro="">
      <xdr:nvCxnSpPr>
        <xdr:cNvPr id="107" name="直線コネクタ 106"/>
        <xdr:cNvCxnSpPr/>
      </xdr:nvCxnSpPr>
      <xdr:spPr bwMode="auto">
        <a:xfrm flipV="1">
          <a:off x="5651500" y="6417561"/>
          <a:ext cx="0" cy="1090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12049</xdr:rowOff>
    </xdr:from>
    <xdr:ext cx="762000" cy="259045"/>
    <xdr:sp macro="" textlink="">
      <xdr:nvSpPr>
        <xdr:cNvPr id="108" name="人口1人当たり決算額の推移最小値テキスト445"/>
        <xdr:cNvSpPr txBox="1"/>
      </xdr:nvSpPr>
      <xdr:spPr>
        <a:xfrm>
          <a:off x="5740400" y="747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39972</xdr:rowOff>
    </xdr:from>
    <xdr:to>
      <xdr:col>30</xdr:col>
      <xdr:colOff>25400</xdr:colOff>
      <xdr:row>38</xdr:row>
      <xdr:rowOff>39972</xdr:rowOff>
    </xdr:to>
    <xdr:cxnSp macro="">
      <xdr:nvCxnSpPr>
        <xdr:cNvPr id="109" name="直線コネクタ 108"/>
        <xdr:cNvCxnSpPr/>
      </xdr:nvCxnSpPr>
      <xdr:spPr bwMode="auto">
        <a:xfrm>
          <a:off x="5562600" y="750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236488</xdr:rowOff>
    </xdr:from>
    <xdr:ext cx="762000" cy="259045"/>
    <xdr:sp macro="" textlink="">
      <xdr:nvSpPr>
        <xdr:cNvPr id="110" name="人口1人当たり決算額の推移最大値テキスト445"/>
        <xdr:cNvSpPr txBox="1"/>
      </xdr:nvSpPr>
      <xdr:spPr>
        <a:xfrm>
          <a:off x="5740400" y="616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150111</xdr:rowOff>
    </xdr:from>
    <xdr:to>
      <xdr:col>30</xdr:col>
      <xdr:colOff>25400</xdr:colOff>
      <xdr:row>34</xdr:row>
      <xdr:rowOff>150111</xdr:rowOff>
    </xdr:to>
    <xdr:cxnSp macro="">
      <xdr:nvCxnSpPr>
        <xdr:cNvPr id="111" name="直線コネクタ 110"/>
        <xdr:cNvCxnSpPr/>
      </xdr:nvCxnSpPr>
      <xdr:spPr bwMode="auto">
        <a:xfrm>
          <a:off x="5562600" y="6417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74422</xdr:rowOff>
    </xdr:from>
    <xdr:to>
      <xdr:col>29</xdr:col>
      <xdr:colOff>127000</xdr:colOff>
      <xdr:row>34</xdr:row>
      <xdr:rowOff>213502</xdr:rowOff>
    </xdr:to>
    <xdr:cxnSp macro="">
      <xdr:nvCxnSpPr>
        <xdr:cNvPr id="112" name="直線コネクタ 111"/>
        <xdr:cNvCxnSpPr/>
      </xdr:nvCxnSpPr>
      <xdr:spPr bwMode="auto">
        <a:xfrm>
          <a:off x="5003800" y="6341872"/>
          <a:ext cx="647700" cy="139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309361</xdr:rowOff>
    </xdr:from>
    <xdr:ext cx="762000" cy="259045"/>
    <xdr:sp macro="" textlink="">
      <xdr:nvSpPr>
        <xdr:cNvPr id="113" name="人口1人当たり決算額の推移平均値テキスト445"/>
        <xdr:cNvSpPr txBox="1"/>
      </xdr:nvSpPr>
      <xdr:spPr>
        <a:xfrm>
          <a:off x="5740400" y="691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337284</xdr:rowOff>
    </xdr:from>
    <xdr:to>
      <xdr:col>29</xdr:col>
      <xdr:colOff>177800</xdr:colOff>
      <xdr:row>36</xdr:row>
      <xdr:rowOff>95984</xdr:rowOff>
    </xdr:to>
    <xdr:sp macro="" textlink="">
      <xdr:nvSpPr>
        <xdr:cNvPr id="114" name="フローチャート: 判断 113"/>
        <xdr:cNvSpPr/>
      </xdr:nvSpPr>
      <xdr:spPr bwMode="auto">
        <a:xfrm>
          <a:off x="56007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74422</xdr:rowOff>
    </xdr:from>
    <xdr:to>
      <xdr:col>26</xdr:col>
      <xdr:colOff>50800</xdr:colOff>
      <xdr:row>34</xdr:row>
      <xdr:rowOff>85212</xdr:rowOff>
    </xdr:to>
    <xdr:cxnSp macro="">
      <xdr:nvCxnSpPr>
        <xdr:cNvPr id="115" name="直線コネクタ 114"/>
        <xdr:cNvCxnSpPr/>
      </xdr:nvCxnSpPr>
      <xdr:spPr bwMode="auto">
        <a:xfrm flipV="1">
          <a:off x="4305300" y="6341872"/>
          <a:ext cx="6985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320413</xdr:rowOff>
    </xdr:from>
    <xdr:to>
      <xdr:col>26</xdr:col>
      <xdr:colOff>101600</xdr:colOff>
      <xdr:row>36</xdr:row>
      <xdr:rowOff>79113</xdr:rowOff>
    </xdr:to>
    <xdr:sp macro="" textlink="">
      <xdr:nvSpPr>
        <xdr:cNvPr id="116" name="フローチャート: 判断 115"/>
        <xdr:cNvSpPr/>
      </xdr:nvSpPr>
      <xdr:spPr bwMode="auto">
        <a:xfrm>
          <a:off x="4953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63890</xdr:rowOff>
    </xdr:from>
    <xdr:ext cx="736600" cy="259045"/>
    <xdr:sp macro="" textlink="">
      <xdr:nvSpPr>
        <xdr:cNvPr id="117" name="テキスト ボックス 116"/>
        <xdr:cNvSpPr txBox="1"/>
      </xdr:nvSpPr>
      <xdr:spPr>
        <a:xfrm>
          <a:off x="4622800" y="70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85212</xdr:rowOff>
    </xdr:from>
    <xdr:to>
      <xdr:col>22</xdr:col>
      <xdr:colOff>114300</xdr:colOff>
      <xdr:row>34</xdr:row>
      <xdr:rowOff>141768</xdr:rowOff>
    </xdr:to>
    <xdr:cxnSp macro="">
      <xdr:nvCxnSpPr>
        <xdr:cNvPr id="118" name="直線コネクタ 117"/>
        <xdr:cNvCxnSpPr/>
      </xdr:nvCxnSpPr>
      <xdr:spPr bwMode="auto">
        <a:xfrm flipV="1">
          <a:off x="3606800" y="6352662"/>
          <a:ext cx="698500" cy="5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299039</xdr:rowOff>
    </xdr:from>
    <xdr:to>
      <xdr:col>22</xdr:col>
      <xdr:colOff>165100</xdr:colOff>
      <xdr:row>36</xdr:row>
      <xdr:rowOff>57739</xdr:rowOff>
    </xdr:to>
    <xdr:sp macro="" textlink="">
      <xdr:nvSpPr>
        <xdr:cNvPr id="119" name="フローチャート: 判断 118"/>
        <xdr:cNvSpPr/>
      </xdr:nvSpPr>
      <xdr:spPr bwMode="auto">
        <a:xfrm>
          <a:off x="4254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42516</xdr:rowOff>
    </xdr:from>
    <xdr:ext cx="762000" cy="259045"/>
    <xdr:sp macro="" textlink="">
      <xdr:nvSpPr>
        <xdr:cNvPr id="120" name="テキスト ボックス 119"/>
        <xdr:cNvSpPr txBox="1"/>
      </xdr:nvSpPr>
      <xdr:spPr>
        <a:xfrm>
          <a:off x="3924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141768</xdr:rowOff>
    </xdr:from>
    <xdr:to>
      <xdr:col>18</xdr:col>
      <xdr:colOff>177800</xdr:colOff>
      <xdr:row>34</xdr:row>
      <xdr:rowOff>213022</xdr:rowOff>
    </xdr:to>
    <xdr:cxnSp macro="">
      <xdr:nvCxnSpPr>
        <xdr:cNvPr id="121" name="直線コネクタ 120"/>
        <xdr:cNvCxnSpPr/>
      </xdr:nvCxnSpPr>
      <xdr:spPr bwMode="auto">
        <a:xfrm flipV="1">
          <a:off x="2908300" y="6409218"/>
          <a:ext cx="698500" cy="7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301645</xdr:rowOff>
    </xdr:from>
    <xdr:to>
      <xdr:col>19</xdr:col>
      <xdr:colOff>38100</xdr:colOff>
      <xdr:row>36</xdr:row>
      <xdr:rowOff>60345</xdr:rowOff>
    </xdr:to>
    <xdr:sp macro="" textlink="">
      <xdr:nvSpPr>
        <xdr:cNvPr id="122" name="フローチャート: 判断 121"/>
        <xdr:cNvSpPr/>
      </xdr:nvSpPr>
      <xdr:spPr bwMode="auto">
        <a:xfrm>
          <a:off x="3556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45122</xdr:rowOff>
    </xdr:from>
    <xdr:ext cx="762000" cy="259045"/>
    <xdr:sp macro="" textlink="">
      <xdr:nvSpPr>
        <xdr:cNvPr id="123" name="テキスト ボックス 122"/>
        <xdr:cNvSpPr txBox="1"/>
      </xdr:nvSpPr>
      <xdr:spPr>
        <a:xfrm>
          <a:off x="32258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247628</xdr:rowOff>
    </xdr:from>
    <xdr:to>
      <xdr:col>15</xdr:col>
      <xdr:colOff>101600</xdr:colOff>
      <xdr:row>36</xdr:row>
      <xdr:rowOff>6328</xdr:rowOff>
    </xdr:to>
    <xdr:sp macro="" textlink="">
      <xdr:nvSpPr>
        <xdr:cNvPr id="124" name="フローチャート: 判断 123"/>
        <xdr:cNvSpPr/>
      </xdr:nvSpPr>
      <xdr:spPr bwMode="auto">
        <a:xfrm>
          <a:off x="2857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334005</xdr:rowOff>
    </xdr:from>
    <xdr:ext cx="762000" cy="259045"/>
    <xdr:sp macro="" textlink="">
      <xdr:nvSpPr>
        <xdr:cNvPr id="125" name="テキスト ボックス 124"/>
        <xdr:cNvSpPr txBox="1"/>
      </xdr:nvSpPr>
      <xdr:spPr>
        <a:xfrm>
          <a:off x="2527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162702</xdr:rowOff>
    </xdr:from>
    <xdr:to>
      <xdr:col>29</xdr:col>
      <xdr:colOff>177800</xdr:colOff>
      <xdr:row>34</xdr:row>
      <xdr:rowOff>264302</xdr:rowOff>
    </xdr:to>
    <xdr:sp macro="" textlink="">
      <xdr:nvSpPr>
        <xdr:cNvPr id="131" name="楕円 130"/>
        <xdr:cNvSpPr/>
      </xdr:nvSpPr>
      <xdr:spPr bwMode="auto">
        <a:xfrm>
          <a:off x="56007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71279</xdr:rowOff>
    </xdr:from>
    <xdr:ext cx="762000" cy="259045"/>
    <xdr:sp macro="" textlink="">
      <xdr:nvSpPr>
        <xdr:cNvPr id="132" name="人口1人当たり決算額の推移該当値テキスト445"/>
        <xdr:cNvSpPr txBox="1"/>
      </xdr:nvSpPr>
      <xdr:spPr>
        <a:xfrm>
          <a:off x="5740400" y="633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23622</xdr:rowOff>
    </xdr:from>
    <xdr:to>
      <xdr:col>26</xdr:col>
      <xdr:colOff>101600</xdr:colOff>
      <xdr:row>34</xdr:row>
      <xdr:rowOff>125222</xdr:rowOff>
    </xdr:to>
    <xdr:sp macro="" textlink="">
      <xdr:nvSpPr>
        <xdr:cNvPr id="133" name="楕円 132"/>
        <xdr:cNvSpPr/>
      </xdr:nvSpPr>
      <xdr:spPr bwMode="auto">
        <a:xfrm>
          <a:off x="4953000" y="62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135399</xdr:rowOff>
    </xdr:from>
    <xdr:ext cx="736600" cy="259045"/>
    <xdr:sp macro="" textlink="">
      <xdr:nvSpPr>
        <xdr:cNvPr id="134" name="テキスト ボックス 133"/>
        <xdr:cNvSpPr txBox="1"/>
      </xdr:nvSpPr>
      <xdr:spPr>
        <a:xfrm>
          <a:off x="4622800" y="605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34412</xdr:rowOff>
    </xdr:from>
    <xdr:to>
      <xdr:col>22</xdr:col>
      <xdr:colOff>165100</xdr:colOff>
      <xdr:row>34</xdr:row>
      <xdr:rowOff>136012</xdr:rowOff>
    </xdr:to>
    <xdr:sp macro="" textlink="">
      <xdr:nvSpPr>
        <xdr:cNvPr id="135" name="楕円 134"/>
        <xdr:cNvSpPr/>
      </xdr:nvSpPr>
      <xdr:spPr bwMode="auto">
        <a:xfrm>
          <a:off x="42545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146189</xdr:rowOff>
    </xdr:from>
    <xdr:ext cx="762000" cy="259045"/>
    <xdr:sp macro="" textlink="">
      <xdr:nvSpPr>
        <xdr:cNvPr id="136" name="テキスト ボックス 135"/>
        <xdr:cNvSpPr txBox="1"/>
      </xdr:nvSpPr>
      <xdr:spPr>
        <a:xfrm>
          <a:off x="3924300" y="607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90968</xdr:rowOff>
    </xdr:from>
    <xdr:to>
      <xdr:col>19</xdr:col>
      <xdr:colOff>38100</xdr:colOff>
      <xdr:row>34</xdr:row>
      <xdr:rowOff>192568</xdr:rowOff>
    </xdr:to>
    <xdr:sp macro="" textlink="">
      <xdr:nvSpPr>
        <xdr:cNvPr id="137" name="楕円 136"/>
        <xdr:cNvSpPr/>
      </xdr:nvSpPr>
      <xdr:spPr bwMode="auto">
        <a:xfrm>
          <a:off x="3556000" y="635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202745</xdr:rowOff>
    </xdr:from>
    <xdr:ext cx="762000" cy="259045"/>
    <xdr:sp macro="" textlink="">
      <xdr:nvSpPr>
        <xdr:cNvPr id="138" name="テキスト ボックス 137"/>
        <xdr:cNvSpPr txBox="1"/>
      </xdr:nvSpPr>
      <xdr:spPr>
        <a:xfrm>
          <a:off x="3225800" y="61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162222</xdr:rowOff>
    </xdr:from>
    <xdr:to>
      <xdr:col>15</xdr:col>
      <xdr:colOff>101600</xdr:colOff>
      <xdr:row>34</xdr:row>
      <xdr:rowOff>263823</xdr:rowOff>
    </xdr:to>
    <xdr:sp macro="" textlink="">
      <xdr:nvSpPr>
        <xdr:cNvPr id="139" name="楕円 138"/>
        <xdr:cNvSpPr/>
      </xdr:nvSpPr>
      <xdr:spPr bwMode="auto">
        <a:xfrm>
          <a:off x="2857500" y="642967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273999</xdr:rowOff>
    </xdr:from>
    <xdr:ext cx="762000" cy="259045"/>
    <xdr:sp macro="" textlink="">
      <xdr:nvSpPr>
        <xdr:cNvPr id="140" name="テキスト ボックス 139"/>
        <xdr:cNvSpPr txBox="1"/>
      </xdr:nvSpPr>
      <xdr:spPr>
        <a:xfrm>
          <a:off x="2527300" y="6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167513</xdr:rowOff>
    </xdr:from>
    <xdr:to>
      <xdr:col>24</xdr:col>
      <xdr:colOff>63500</xdr:colOff>
      <xdr:row>33</xdr:row>
      <xdr:rowOff>2749</xdr:rowOff>
    </xdr:to>
    <xdr:cxnSp macro="">
      <xdr:nvCxnSpPr>
        <xdr:cNvPr id="61" name="直線コネクタ 60"/>
        <xdr:cNvCxnSpPr/>
      </xdr:nvCxnSpPr>
      <xdr:spPr>
        <a:xfrm flipV="1">
          <a:off x="3797300" y="5653913"/>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2749</xdr:rowOff>
    </xdr:from>
    <xdr:to>
      <xdr:col>19</xdr:col>
      <xdr:colOff>177800</xdr:colOff>
      <xdr:row>33</xdr:row>
      <xdr:rowOff>10503</xdr:rowOff>
    </xdr:to>
    <xdr:cxnSp macro="">
      <xdr:nvCxnSpPr>
        <xdr:cNvPr id="64" name="直線コネクタ 63"/>
        <xdr:cNvCxnSpPr/>
      </xdr:nvCxnSpPr>
      <xdr:spPr>
        <a:xfrm flipV="1">
          <a:off x="2908300" y="5660599"/>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10503</xdr:rowOff>
    </xdr:from>
    <xdr:to>
      <xdr:col>15</xdr:col>
      <xdr:colOff>50800</xdr:colOff>
      <xdr:row>33</xdr:row>
      <xdr:rowOff>112363</xdr:rowOff>
    </xdr:to>
    <xdr:cxnSp macro="">
      <xdr:nvCxnSpPr>
        <xdr:cNvPr id="67" name="直線コネクタ 66"/>
        <xdr:cNvCxnSpPr/>
      </xdr:nvCxnSpPr>
      <xdr:spPr>
        <a:xfrm flipV="1">
          <a:off x="2019300" y="5668353"/>
          <a:ext cx="889000" cy="10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112363</xdr:rowOff>
    </xdr:from>
    <xdr:to>
      <xdr:col>10</xdr:col>
      <xdr:colOff>114300</xdr:colOff>
      <xdr:row>34</xdr:row>
      <xdr:rowOff>4102</xdr:rowOff>
    </xdr:to>
    <xdr:cxnSp macro="">
      <xdr:nvCxnSpPr>
        <xdr:cNvPr id="70" name="直線コネクタ 69"/>
        <xdr:cNvCxnSpPr/>
      </xdr:nvCxnSpPr>
      <xdr:spPr>
        <a:xfrm flipV="1">
          <a:off x="1130300" y="5770213"/>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79900</xdr:rowOff>
    </xdr:from>
    <xdr:ext cx="534377" cy="259045"/>
    <xdr:sp macro="" textlink="">
      <xdr:nvSpPr>
        <xdr:cNvPr id="74" name="テキスト ボックス 73"/>
        <xdr:cNvSpPr txBox="1"/>
      </xdr:nvSpPr>
      <xdr:spPr>
        <a:xfrm>
          <a:off x="863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116713</xdr:rowOff>
    </xdr:from>
    <xdr:to>
      <xdr:col>24</xdr:col>
      <xdr:colOff>114300</xdr:colOff>
      <xdr:row>33</xdr:row>
      <xdr:rowOff>46863</xdr:rowOff>
    </xdr:to>
    <xdr:sp macro="" textlink="">
      <xdr:nvSpPr>
        <xdr:cNvPr id="80" name="楕円 79"/>
        <xdr:cNvSpPr/>
      </xdr:nvSpPr>
      <xdr:spPr>
        <a:xfrm>
          <a:off x="4584700" y="5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139590</xdr:rowOff>
    </xdr:from>
    <xdr:ext cx="534377" cy="259045"/>
    <xdr:sp macro="" textlink="">
      <xdr:nvSpPr>
        <xdr:cNvPr id="81" name="人件費該当値テキスト"/>
        <xdr:cNvSpPr txBox="1"/>
      </xdr:nvSpPr>
      <xdr:spPr>
        <a:xfrm>
          <a:off x="4686300" y="54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123399</xdr:rowOff>
    </xdr:from>
    <xdr:to>
      <xdr:col>20</xdr:col>
      <xdr:colOff>38100</xdr:colOff>
      <xdr:row>33</xdr:row>
      <xdr:rowOff>53549</xdr:rowOff>
    </xdr:to>
    <xdr:sp macro="" textlink="">
      <xdr:nvSpPr>
        <xdr:cNvPr id="82" name="楕円 81"/>
        <xdr:cNvSpPr/>
      </xdr:nvSpPr>
      <xdr:spPr>
        <a:xfrm>
          <a:off x="3746500" y="56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70076</xdr:rowOff>
    </xdr:from>
    <xdr:ext cx="534377" cy="259045"/>
    <xdr:sp macro="" textlink="">
      <xdr:nvSpPr>
        <xdr:cNvPr id="83" name="テキスト ボックス 82"/>
        <xdr:cNvSpPr txBox="1"/>
      </xdr:nvSpPr>
      <xdr:spPr>
        <a:xfrm>
          <a:off x="3530111" y="53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131153</xdr:rowOff>
    </xdr:from>
    <xdr:to>
      <xdr:col>15</xdr:col>
      <xdr:colOff>101600</xdr:colOff>
      <xdr:row>33</xdr:row>
      <xdr:rowOff>61303</xdr:rowOff>
    </xdr:to>
    <xdr:sp macro="" textlink="">
      <xdr:nvSpPr>
        <xdr:cNvPr id="84" name="楕円 83"/>
        <xdr:cNvSpPr/>
      </xdr:nvSpPr>
      <xdr:spPr>
        <a:xfrm>
          <a:off x="2857500" y="5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77830</xdr:rowOff>
    </xdr:from>
    <xdr:ext cx="534377" cy="259045"/>
    <xdr:sp macro="" textlink="">
      <xdr:nvSpPr>
        <xdr:cNvPr id="85" name="テキスト ボックス 84"/>
        <xdr:cNvSpPr txBox="1"/>
      </xdr:nvSpPr>
      <xdr:spPr>
        <a:xfrm>
          <a:off x="2641111" y="5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61563</xdr:rowOff>
    </xdr:from>
    <xdr:to>
      <xdr:col>10</xdr:col>
      <xdr:colOff>165100</xdr:colOff>
      <xdr:row>33</xdr:row>
      <xdr:rowOff>163163</xdr:rowOff>
    </xdr:to>
    <xdr:sp macro="" textlink="">
      <xdr:nvSpPr>
        <xdr:cNvPr id="86" name="楕円 85"/>
        <xdr:cNvSpPr/>
      </xdr:nvSpPr>
      <xdr:spPr>
        <a:xfrm>
          <a:off x="1968500" y="57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8240</xdr:rowOff>
    </xdr:from>
    <xdr:ext cx="534377" cy="259045"/>
    <xdr:sp macro="" textlink="">
      <xdr:nvSpPr>
        <xdr:cNvPr id="87" name="テキスト ボックス 86"/>
        <xdr:cNvSpPr txBox="1"/>
      </xdr:nvSpPr>
      <xdr:spPr>
        <a:xfrm>
          <a:off x="1752111" y="549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124752</xdr:rowOff>
    </xdr:from>
    <xdr:to>
      <xdr:col>6</xdr:col>
      <xdr:colOff>38100</xdr:colOff>
      <xdr:row>34</xdr:row>
      <xdr:rowOff>54902</xdr:rowOff>
    </xdr:to>
    <xdr:sp macro="" textlink="">
      <xdr:nvSpPr>
        <xdr:cNvPr id="88" name="楕円 87"/>
        <xdr:cNvSpPr/>
      </xdr:nvSpPr>
      <xdr:spPr>
        <a:xfrm>
          <a:off x="1079500" y="57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71429</xdr:rowOff>
    </xdr:from>
    <xdr:ext cx="534377" cy="259045"/>
    <xdr:sp macro="" textlink="">
      <xdr:nvSpPr>
        <xdr:cNvPr id="89" name="テキスト ボックス 88"/>
        <xdr:cNvSpPr txBox="1"/>
      </xdr:nvSpPr>
      <xdr:spPr>
        <a:xfrm>
          <a:off x="863111" y="55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33639</xdr:rowOff>
    </xdr:from>
    <xdr:to>
      <xdr:col>24</xdr:col>
      <xdr:colOff>63500</xdr:colOff>
      <xdr:row>58</xdr:row>
      <xdr:rowOff>47135</xdr:rowOff>
    </xdr:to>
    <xdr:cxnSp macro="">
      <xdr:nvCxnSpPr>
        <xdr:cNvPr id="117" name="直線コネクタ 116"/>
        <xdr:cNvCxnSpPr/>
      </xdr:nvCxnSpPr>
      <xdr:spPr>
        <a:xfrm>
          <a:off x="3797300" y="9977739"/>
          <a:ext cx="8382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6737</xdr:rowOff>
    </xdr:from>
    <xdr:to>
      <xdr:col>19</xdr:col>
      <xdr:colOff>177800</xdr:colOff>
      <xdr:row>58</xdr:row>
      <xdr:rowOff>33639</xdr:rowOff>
    </xdr:to>
    <xdr:cxnSp macro="">
      <xdr:nvCxnSpPr>
        <xdr:cNvPr id="120" name="直線コネクタ 119"/>
        <xdr:cNvCxnSpPr/>
      </xdr:nvCxnSpPr>
      <xdr:spPr>
        <a:xfrm>
          <a:off x="2908300" y="9950837"/>
          <a:ext cx="889000" cy="2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6737</xdr:rowOff>
    </xdr:from>
    <xdr:to>
      <xdr:col>15</xdr:col>
      <xdr:colOff>50800</xdr:colOff>
      <xdr:row>58</xdr:row>
      <xdr:rowOff>65808</xdr:rowOff>
    </xdr:to>
    <xdr:cxnSp macro="">
      <xdr:nvCxnSpPr>
        <xdr:cNvPr id="123" name="直線コネクタ 122"/>
        <xdr:cNvCxnSpPr/>
      </xdr:nvCxnSpPr>
      <xdr:spPr>
        <a:xfrm flipV="1">
          <a:off x="2019300" y="9950837"/>
          <a:ext cx="889000" cy="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65808</xdr:rowOff>
    </xdr:from>
    <xdr:to>
      <xdr:col>10</xdr:col>
      <xdr:colOff>114300</xdr:colOff>
      <xdr:row>58</xdr:row>
      <xdr:rowOff>83162</xdr:rowOff>
    </xdr:to>
    <xdr:cxnSp macro="">
      <xdr:nvCxnSpPr>
        <xdr:cNvPr id="126" name="直線コネクタ 125"/>
        <xdr:cNvCxnSpPr/>
      </xdr:nvCxnSpPr>
      <xdr:spPr>
        <a:xfrm flipV="1">
          <a:off x="1130300" y="10009908"/>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136957</xdr:rowOff>
    </xdr:from>
    <xdr:ext cx="534377" cy="259045"/>
    <xdr:sp macro="" textlink="">
      <xdr:nvSpPr>
        <xdr:cNvPr id="130" name="テキスト ボックス 129"/>
        <xdr:cNvSpPr txBox="1"/>
      </xdr:nvSpPr>
      <xdr:spPr>
        <a:xfrm>
          <a:off x="863111" y="97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167785</xdr:rowOff>
    </xdr:from>
    <xdr:to>
      <xdr:col>24</xdr:col>
      <xdr:colOff>114300</xdr:colOff>
      <xdr:row>58</xdr:row>
      <xdr:rowOff>97935</xdr:rowOff>
    </xdr:to>
    <xdr:sp macro="" textlink="">
      <xdr:nvSpPr>
        <xdr:cNvPr id="136" name="楕円 135"/>
        <xdr:cNvSpPr/>
      </xdr:nvSpPr>
      <xdr:spPr>
        <a:xfrm>
          <a:off x="4584700" y="99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146212</xdr:rowOff>
    </xdr:from>
    <xdr:ext cx="534377" cy="259045"/>
    <xdr:sp macro="" textlink="">
      <xdr:nvSpPr>
        <xdr:cNvPr id="137" name="物件費該当値テキスト"/>
        <xdr:cNvSpPr txBox="1"/>
      </xdr:nvSpPr>
      <xdr:spPr>
        <a:xfrm>
          <a:off x="4686300" y="99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154289</xdr:rowOff>
    </xdr:from>
    <xdr:to>
      <xdr:col>20</xdr:col>
      <xdr:colOff>38100</xdr:colOff>
      <xdr:row>58</xdr:row>
      <xdr:rowOff>84439</xdr:rowOff>
    </xdr:to>
    <xdr:sp macro="" textlink="">
      <xdr:nvSpPr>
        <xdr:cNvPr id="138" name="楕円 137"/>
        <xdr:cNvSpPr/>
      </xdr:nvSpPr>
      <xdr:spPr>
        <a:xfrm>
          <a:off x="3746500" y="99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75566</xdr:rowOff>
    </xdr:from>
    <xdr:ext cx="534377" cy="259045"/>
    <xdr:sp macro="" textlink="">
      <xdr:nvSpPr>
        <xdr:cNvPr id="139" name="テキスト ボックス 138"/>
        <xdr:cNvSpPr txBox="1"/>
      </xdr:nvSpPr>
      <xdr:spPr>
        <a:xfrm>
          <a:off x="3530111" y="100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127387</xdr:rowOff>
    </xdr:from>
    <xdr:to>
      <xdr:col>15</xdr:col>
      <xdr:colOff>101600</xdr:colOff>
      <xdr:row>58</xdr:row>
      <xdr:rowOff>57537</xdr:rowOff>
    </xdr:to>
    <xdr:sp macro="" textlink="">
      <xdr:nvSpPr>
        <xdr:cNvPr id="140" name="楕円 139"/>
        <xdr:cNvSpPr/>
      </xdr:nvSpPr>
      <xdr:spPr>
        <a:xfrm>
          <a:off x="2857500" y="99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48664</xdr:rowOff>
    </xdr:from>
    <xdr:ext cx="534377" cy="259045"/>
    <xdr:sp macro="" textlink="">
      <xdr:nvSpPr>
        <xdr:cNvPr id="141" name="テキスト ボックス 140"/>
        <xdr:cNvSpPr txBox="1"/>
      </xdr:nvSpPr>
      <xdr:spPr>
        <a:xfrm>
          <a:off x="2641111" y="99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15008</xdr:rowOff>
    </xdr:from>
    <xdr:to>
      <xdr:col>10</xdr:col>
      <xdr:colOff>165100</xdr:colOff>
      <xdr:row>58</xdr:row>
      <xdr:rowOff>116608</xdr:rowOff>
    </xdr:to>
    <xdr:sp macro="" textlink="">
      <xdr:nvSpPr>
        <xdr:cNvPr id="142" name="楕円 141"/>
        <xdr:cNvSpPr/>
      </xdr:nvSpPr>
      <xdr:spPr>
        <a:xfrm>
          <a:off x="1968500" y="99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107735</xdr:rowOff>
    </xdr:from>
    <xdr:ext cx="534377" cy="259045"/>
    <xdr:sp macro="" textlink="">
      <xdr:nvSpPr>
        <xdr:cNvPr id="143" name="テキスト ボックス 142"/>
        <xdr:cNvSpPr txBox="1"/>
      </xdr:nvSpPr>
      <xdr:spPr>
        <a:xfrm>
          <a:off x="1752111" y="1005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32362</xdr:rowOff>
    </xdr:from>
    <xdr:to>
      <xdr:col>6</xdr:col>
      <xdr:colOff>38100</xdr:colOff>
      <xdr:row>58</xdr:row>
      <xdr:rowOff>133962</xdr:rowOff>
    </xdr:to>
    <xdr:sp macro="" textlink="">
      <xdr:nvSpPr>
        <xdr:cNvPr id="144" name="楕円 143"/>
        <xdr:cNvSpPr/>
      </xdr:nvSpPr>
      <xdr:spPr>
        <a:xfrm>
          <a:off x="1079500" y="99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125089</xdr:rowOff>
    </xdr:from>
    <xdr:ext cx="534377" cy="259045"/>
    <xdr:sp macro="" textlink="">
      <xdr:nvSpPr>
        <xdr:cNvPr id="145" name="テキスト ボックス 144"/>
        <xdr:cNvSpPr txBox="1"/>
      </xdr:nvSpPr>
      <xdr:spPr>
        <a:xfrm>
          <a:off x="863111" y="100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149073</xdr:rowOff>
    </xdr:from>
    <xdr:to>
      <xdr:col>24</xdr:col>
      <xdr:colOff>63500</xdr:colOff>
      <xdr:row>78</xdr:row>
      <xdr:rowOff>160046</xdr:rowOff>
    </xdr:to>
    <xdr:cxnSp macro="">
      <xdr:nvCxnSpPr>
        <xdr:cNvPr id="176" name="直線コネクタ 175"/>
        <xdr:cNvCxnSpPr/>
      </xdr:nvCxnSpPr>
      <xdr:spPr>
        <a:xfrm flipV="1">
          <a:off x="3797300" y="1352217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160046</xdr:rowOff>
    </xdr:from>
    <xdr:to>
      <xdr:col>19</xdr:col>
      <xdr:colOff>177800</xdr:colOff>
      <xdr:row>78</xdr:row>
      <xdr:rowOff>164878</xdr:rowOff>
    </xdr:to>
    <xdr:cxnSp macro="">
      <xdr:nvCxnSpPr>
        <xdr:cNvPr id="179" name="直線コネクタ 178"/>
        <xdr:cNvCxnSpPr/>
      </xdr:nvCxnSpPr>
      <xdr:spPr>
        <a:xfrm flipV="1">
          <a:off x="2908300" y="13533146"/>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126082</xdr:rowOff>
    </xdr:from>
    <xdr:to>
      <xdr:col>15</xdr:col>
      <xdr:colOff>50800</xdr:colOff>
      <xdr:row>78</xdr:row>
      <xdr:rowOff>164878</xdr:rowOff>
    </xdr:to>
    <xdr:cxnSp macro="">
      <xdr:nvCxnSpPr>
        <xdr:cNvPr id="182" name="直線コネクタ 181"/>
        <xdr:cNvCxnSpPr/>
      </xdr:nvCxnSpPr>
      <xdr:spPr>
        <a:xfrm>
          <a:off x="2019300" y="13499182"/>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126082</xdr:rowOff>
    </xdr:from>
    <xdr:to>
      <xdr:col>10</xdr:col>
      <xdr:colOff>114300</xdr:colOff>
      <xdr:row>78</xdr:row>
      <xdr:rowOff>146264</xdr:rowOff>
    </xdr:to>
    <xdr:cxnSp macro="">
      <xdr:nvCxnSpPr>
        <xdr:cNvPr id="185" name="直線コネクタ 184"/>
        <xdr:cNvCxnSpPr/>
      </xdr:nvCxnSpPr>
      <xdr:spPr>
        <a:xfrm flipV="1">
          <a:off x="1130300" y="13499182"/>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168622</xdr:rowOff>
    </xdr:from>
    <xdr:ext cx="469744" cy="259045"/>
    <xdr:sp macro="" textlink="">
      <xdr:nvSpPr>
        <xdr:cNvPr id="189" name="テキスト ボックス 188"/>
        <xdr:cNvSpPr txBox="1"/>
      </xdr:nvSpPr>
      <xdr:spPr>
        <a:xfrm>
          <a:off x="895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98273</xdr:rowOff>
    </xdr:from>
    <xdr:to>
      <xdr:col>24</xdr:col>
      <xdr:colOff>114300</xdr:colOff>
      <xdr:row>79</xdr:row>
      <xdr:rowOff>28423</xdr:rowOff>
    </xdr:to>
    <xdr:sp macro="" textlink="">
      <xdr:nvSpPr>
        <xdr:cNvPr id="195" name="楕円 194"/>
        <xdr:cNvSpPr/>
      </xdr:nvSpPr>
      <xdr:spPr>
        <a:xfrm>
          <a:off x="45847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15860</xdr:rowOff>
    </xdr:from>
    <xdr:ext cx="469744" cy="259045"/>
    <xdr:sp macro="" textlink="">
      <xdr:nvSpPr>
        <xdr:cNvPr id="196" name="維持補修費該当値テキスト"/>
        <xdr:cNvSpPr txBox="1"/>
      </xdr:nvSpPr>
      <xdr:spPr>
        <a:xfrm>
          <a:off x="4686300" y="1338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109246</xdr:rowOff>
    </xdr:from>
    <xdr:to>
      <xdr:col>20</xdr:col>
      <xdr:colOff>38100</xdr:colOff>
      <xdr:row>79</xdr:row>
      <xdr:rowOff>39396</xdr:rowOff>
    </xdr:to>
    <xdr:sp macro="" textlink="">
      <xdr:nvSpPr>
        <xdr:cNvPr id="197" name="楕円 196"/>
        <xdr:cNvSpPr/>
      </xdr:nvSpPr>
      <xdr:spPr>
        <a:xfrm>
          <a:off x="3746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30523</xdr:rowOff>
    </xdr:from>
    <xdr:ext cx="469744" cy="259045"/>
    <xdr:sp macro="" textlink="">
      <xdr:nvSpPr>
        <xdr:cNvPr id="198" name="テキスト ボックス 197"/>
        <xdr:cNvSpPr txBox="1"/>
      </xdr:nvSpPr>
      <xdr:spPr>
        <a:xfrm>
          <a:off x="3562428" y="135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114078</xdr:rowOff>
    </xdr:from>
    <xdr:to>
      <xdr:col>15</xdr:col>
      <xdr:colOff>101600</xdr:colOff>
      <xdr:row>79</xdr:row>
      <xdr:rowOff>44228</xdr:rowOff>
    </xdr:to>
    <xdr:sp macro="" textlink="">
      <xdr:nvSpPr>
        <xdr:cNvPr id="199" name="楕円 198"/>
        <xdr:cNvSpPr/>
      </xdr:nvSpPr>
      <xdr:spPr>
        <a:xfrm>
          <a:off x="2857500" y="134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35355</xdr:rowOff>
    </xdr:from>
    <xdr:ext cx="469744" cy="259045"/>
    <xdr:sp macro="" textlink="">
      <xdr:nvSpPr>
        <xdr:cNvPr id="200" name="テキスト ボックス 199"/>
        <xdr:cNvSpPr txBox="1"/>
      </xdr:nvSpPr>
      <xdr:spPr>
        <a:xfrm>
          <a:off x="2673428" y="1357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75282</xdr:rowOff>
    </xdr:from>
    <xdr:to>
      <xdr:col>10</xdr:col>
      <xdr:colOff>165100</xdr:colOff>
      <xdr:row>79</xdr:row>
      <xdr:rowOff>5432</xdr:rowOff>
    </xdr:to>
    <xdr:sp macro="" textlink="">
      <xdr:nvSpPr>
        <xdr:cNvPr id="201" name="楕円 200"/>
        <xdr:cNvSpPr/>
      </xdr:nvSpPr>
      <xdr:spPr>
        <a:xfrm>
          <a:off x="19685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168009</xdr:rowOff>
    </xdr:from>
    <xdr:ext cx="469744" cy="259045"/>
    <xdr:sp macro="" textlink="">
      <xdr:nvSpPr>
        <xdr:cNvPr id="202" name="テキスト ボックス 201"/>
        <xdr:cNvSpPr txBox="1"/>
      </xdr:nvSpPr>
      <xdr:spPr>
        <a:xfrm>
          <a:off x="1784428" y="13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95464</xdr:rowOff>
    </xdr:from>
    <xdr:to>
      <xdr:col>6</xdr:col>
      <xdr:colOff>38100</xdr:colOff>
      <xdr:row>79</xdr:row>
      <xdr:rowOff>25614</xdr:rowOff>
    </xdr:to>
    <xdr:sp macro="" textlink="">
      <xdr:nvSpPr>
        <xdr:cNvPr id="203" name="楕円 202"/>
        <xdr:cNvSpPr/>
      </xdr:nvSpPr>
      <xdr:spPr>
        <a:xfrm>
          <a:off x="1079500" y="134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16741</xdr:rowOff>
    </xdr:from>
    <xdr:ext cx="469744" cy="259045"/>
    <xdr:sp macro="" textlink="">
      <xdr:nvSpPr>
        <xdr:cNvPr id="204" name="テキスト ボックス 203"/>
        <xdr:cNvSpPr txBox="1"/>
      </xdr:nvSpPr>
      <xdr:spPr>
        <a:xfrm>
          <a:off x="895428" y="135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133223</xdr:rowOff>
    </xdr:from>
    <xdr:to>
      <xdr:col>24</xdr:col>
      <xdr:colOff>63500</xdr:colOff>
      <xdr:row>95</xdr:row>
      <xdr:rowOff>149949</xdr:rowOff>
    </xdr:to>
    <xdr:cxnSp macro="">
      <xdr:nvCxnSpPr>
        <xdr:cNvPr id="234" name="直線コネクタ 233"/>
        <xdr:cNvCxnSpPr/>
      </xdr:nvCxnSpPr>
      <xdr:spPr>
        <a:xfrm>
          <a:off x="3797300" y="16420973"/>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133223</xdr:rowOff>
    </xdr:from>
    <xdr:to>
      <xdr:col>19</xdr:col>
      <xdr:colOff>177800</xdr:colOff>
      <xdr:row>95</xdr:row>
      <xdr:rowOff>145129</xdr:rowOff>
    </xdr:to>
    <xdr:cxnSp macro="">
      <xdr:nvCxnSpPr>
        <xdr:cNvPr id="237" name="直線コネクタ 236"/>
        <xdr:cNvCxnSpPr/>
      </xdr:nvCxnSpPr>
      <xdr:spPr>
        <a:xfrm flipV="1">
          <a:off x="2908300" y="16420973"/>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145129</xdr:rowOff>
    </xdr:from>
    <xdr:to>
      <xdr:col>15</xdr:col>
      <xdr:colOff>50800</xdr:colOff>
      <xdr:row>96</xdr:row>
      <xdr:rowOff>63615</xdr:rowOff>
    </xdr:to>
    <xdr:cxnSp macro="">
      <xdr:nvCxnSpPr>
        <xdr:cNvPr id="240" name="直線コネクタ 239"/>
        <xdr:cNvCxnSpPr/>
      </xdr:nvCxnSpPr>
      <xdr:spPr>
        <a:xfrm flipV="1">
          <a:off x="2019300" y="16432879"/>
          <a:ext cx="889000" cy="8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63615</xdr:rowOff>
    </xdr:from>
    <xdr:to>
      <xdr:col>10</xdr:col>
      <xdr:colOff>114300</xdr:colOff>
      <xdr:row>96</xdr:row>
      <xdr:rowOff>107429</xdr:rowOff>
    </xdr:to>
    <xdr:cxnSp macro="">
      <xdr:nvCxnSpPr>
        <xdr:cNvPr id="243" name="直線コネクタ 242"/>
        <xdr:cNvCxnSpPr/>
      </xdr:nvCxnSpPr>
      <xdr:spPr>
        <a:xfrm flipV="1">
          <a:off x="1130300" y="1652281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116597</xdr:rowOff>
    </xdr:from>
    <xdr:ext cx="534377" cy="259045"/>
    <xdr:sp macro="" textlink="">
      <xdr:nvSpPr>
        <xdr:cNvPr id="247" name="テキスト ボックス 246"/>
        <xdr:cNvSpPr txBox="1"/>
      </xdr:nvSpPr>
      <xdr:spPr>
        <a:xfrm>
          <a:off x="863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99149</xdr:rowOff>
    </xdr:from>
    <xdr:to>
      <xdr:col>24</xdr:col>
      <xdr:colOff>114300</xdr:colOff>
      <xdr:row>96</xdr:row>
      <xdr:rowOff>29299</xdr:rowOff>
    </xdr:to>
    <xdr:sp macro="" textlink="">
      <xdr:nvSpPr>
        <xdr:cNvPr id="253" name="楕円 252"/>
        <xdr:cNvSpPr/>
      </xdr:nvSpPr>
      <xdr:spPr>
        <a:xfrm>
          <a:off x="4584700" y="163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77576</xdr:rowOff>
    </xdr:from>
    <xdr:ext cx="534377" cy="259045"/>
    <xdr:sp macro="" textlink="">
      <xdr:nvSpPr>
        <xdr:cNvPr id="254" name="扶助費該当値テキスト"/>
        <xdr:cNvSpPr txBox="1"/>
      </xdr:nvSpPr>
      <xdr:spPr>
        <a:xfrm>
          <a:off x="4686300"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82423</xdr:rowOff>
    </xdr:from>
    <xdr:to>
      <xdr:col>20</xdr:col>
      <xdr:colOff>38100</xdr:colOff>
      <xdr:row>96</xdr:row>
      <xdr:rowOff>12573</xdr:rowOff>
    </xdr:to>
    <xdr:sp macro="" textlink="">
      <xdr:nvSpPr>
        <xdr:cNvPr id="255" name="楕円 254"/>
        <xdr:cNvSpPr/>
      </xdr:nvSpPr>
      <xdr:spPr>
        <a:xfrm>
          <a:off x="3746500" y="163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3700</xdr:rowOff>
    </xdr:from>
    <xdr:ext cx="534377" cy="259045"/>
    <xdr:sp macro="" textlink="">
      <xdr:nvSpPr>
        <xdr:cNvPr id="256" name="テキスト ボックス 255"/>
        <xdr:cNvSpPr txBox="1"/>
      </xdr:nvSpPr>
      <xdr:spPr>
        <a:xfrm>
          <a:off x="3530111" y="164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94329</xdr:rowOff>
    </xdr:from>
    <xdr:to>
      <xdr:col>15</xdr:col>
      <xdr:colOff>101600</xdr:colOff>
      <xdr:row>96</xdr:row>
      <xdr:rowOff>24479</xdr:rowOff>
    </xdr:to>
    <xdr:sp macro="" textlink="">
      <xdr:nvSpPr>
        <xdr:cNvPr id="257" name="楕円 256"/>
        <xdr:cNvSpPr/>
      </xdr:nvSpPr>
      <xdr:spPr>
        <a:xfrm>
          <a:off x="2857500" y="163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15606</xdr:rowOff>
    </xdr:from>
    <xdr:ext cx="534377" cy="259045"/>
    <xdr:sp macro="" textlink="">
      <xdr:nvSpPr>
        <xdr:cNvPr id="258" name="テキスト ボックス 257"/>
        <xdr:cNvSpPr txBox="1"/>
      </xdr:nvSpPr>
      <xdr:spPr>
        <a:xfrm>
          <a:off x="2641111" y="164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12815</xdr:rowOff>
    </xdr:from>
    <xdr:to>
      <xdr:col>10</xdr:col>
      <xdr:colOff>165100</xdr:colOff>
      <xdr:row>96</xdr:row>
      <xdr:rowOff>114415</xdr:rowOff>
    </xdr:to>
    <xdr:sp macro="" textlink="">
      <xdr:nvSpPr>
        <xdr:cNvPr id="259" name="楕円 258"/>
        <xdr:cNvSpPr/>
      </xdr:nvSpPr>
      <xdr:spPr>
        <a:xfrm>
          <a:off x="1968500" y="164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105542</xdr:rowOff>
    </xdr:from>
    <xdr:ext cx="534377" cy="259045"/>
    <xdr:sp macro="" textlink="">
      <xdr:nvSpPr>
        <xdr:cNvPr id="260" name="テキスト ボックス 259"/>
        <xdr:cNvSpPr txBox="1"/>
      </xdr:nvSpPr>
      <xdr:spPr>
        <a:xfrm>
          <a:off x="1752111"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56629</xdr:rowOff>
    </xdr:from>
    <xdr:to>
      <xdr:col>6</xdr:col>
      <xdr:colOff>38100</xdr:colOff>
      <xdr:row>96</xdr:row>
      <xdr:rowOff>158229</xdr:rowOff>
    </xdr:to>
    <xdr:sp macro="" textlink="">
      <xdr:nvSpPr>
        <xdr:cNvPr id="261" name="楕円 260"/>
        <xdr:cNvSpPr/>
      </xdr:nvSpPr>
      <xdr:spPr>
        <a:xfrm>
          <a:off x="1079500" y="165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149356</xdr:rowOff>
    </xdr:from>
    <xdr:ext cx="534377" cy="259045"/>
    <xdr:sp macro="" textlink="">
      <xdr:nvSpPr>
        <xdr:cNvPr id="262" name="テキスト ボックス 261"/>
        <xdr:cNvSpPr txBox="1"/>
      </xdr:nvSpPr>
      <xdr:spPr>
        <a:xfrm>
          <a:off x="863111" y="166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123053</xdr:rowOff>
    </xdr:from>
    <xdr:to>
      <xdr:col>55</xdr:col>
      <xdr:colOff>0</xdr:colOff>
      <xdr:row>36</xdr:row>
      <xdr:rowOff>126487</xdr:rowOff>
    </xdr:to>
    <xdr:cxnSp macro="">
      <xdr:nvCxnSpPr>
        <xdr:cNvPr id="289" name="直線コネクタ 288"/>
        <xdr:cNvCxnSpPr/>
      </xdr:nvCxnSpPr>
      <xdr:spPr>
        <a:xfrm>
          <a:off x="9639300" y="6295253"/>
          <a:ext cx="8382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78046</xdr:rowOff>
    </xdr:from>
    <xdr:to>
      <xdr:col>50</xdr:col>
      <xdr:colOff>114300</xdr:colOff>
      <xdr:row>36</xdr:row>
      <xdr:rowOff>123053</xdr:rowOff>
    </xdr:to>
    <xdr:cxnSp macro="">
      <xdr:nvCxnSpPr>
        <xdr:cNvPr id="292" name="直線コネクタ 291"/>
        <xdr:cNvCxnSpPr/>
      </xdr:nvCxnSpPr>
      <xdr:spPr>
        <a:xfrm>
          <a:off x="8750300" y="6250246"/>
          <a:ext cx="889000" cy="4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78046</xdr:rowOff>
    </xdr:from>
    <xdr:to>
      <xdr:col>45</xdr:col>
      <xdr:colOff>177800</xdr:colOff>
      <xdr:row>36</xdr:row>
      <xdr:rowOff>128412</xdr:rowOff>
    </xdr:to>
    <xdr:cxnSp macro="">
      <xdr:nvCxnSpPr>
        <xdr:cNvPr id="295" name="直線コネクタ 294"/>
        <xdr:cNvCxnSpPr/>
      </xdr:nvCxnSpPr>
      <xdr:spPr>
        <a:xfrm flipV="1">
          <a:off x="7861300" y="6250246"/>
          <a:ext cx="889000" cy="5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98854</xdr:rowOff>
    </xdr:from>
    <xdr:to>
      <xdr:col>41</xdr:col>
      <xdr:colOff>50800</xdr:colOff>
      <xdr:row>36</xdr:row>
      <xdr:rowOff>128412</xdr:rowOff>
    </xdr:to>
    <xdr:cxnSp macro="">
      <xdr:nvCxnSpPr>
        <xdr:cNvPr id="298" name="直線コネクタ 297"/>
        <xdr:cNvCxnSpPr/>
      </xdr:nvCxnSpPr>
      <xdr:spPr>
        <a:xfrm>
          <a:off x="6972300" y="6271054"/>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129808</xdr:rowOff>
    </xdr:from>
    <xdr:ext cx="534377" cy="259045"/>
    <xdr:sp macro="" textlink="">
      <xdr:nvSpPr>
        <xdr:cNvPr id="302" name="テキスト ボックス 301"/>
        <xdr:cNvSpPr txBox="1"/>
      </xdr:nvSpPr>
      <xdr:spPr>
        <a:xfrm>
          <a:off x="6705111" y="647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75687</xdr:rowOff>
    </xdr:from>
    <xdr:to>
      <xdr:col>55</xdr:col>
      <xdr:colOff>50800</xdr:colOff>
      <xdr:row>37</xdr:row>
      <xdr:rowOff>5837</xdr:rowOff>
    </xdr:to>
    <xdr:sp macro="" textlink="">
      <xdr:nvSpPr>
        <xdr:cNvPr id="308" name="楕円 307"/>
        <xdr:cNvSpPr/>
      </xdr:nvSpPr>
      <xdr:spPr>
        <a:xfrm>
          <a:off x="10426700" y="624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98564</xdr:rowOff>
    </xdr:from>
    <xdr:ext cx="534377" cy="259045"/>
    <xdr:sp macro="" textlink="">
      <xdr:nvSpPr>
        <xdr:cNvPr id="309" name="補助費等該当値テキスト"/>
        <xdr:cNvSpPr txBox="1"/>
      </xdr:nvSpPr>
      <xdr:spPr>
        <a:xfrm>
          <a:off x="10528300" y="60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72253</xdr:rowOff>
    </xdr:from>
    <xdr:to>
      <xdr:col>50</xdr:col>
      <xdr:colOff>165100</xdr:colOff>
      <xdr:row>37</xdr:row>
      <xdr:rowOff>2403</xdr:rowOff>
    </xdr:to>
    <xdr:sp macro="" textlink="">
      <xdr:nvSpPr>
        <xdr:cNvPr id="310" name="楕円 309"/>
        <xdr:cNvSpPr/>
      </xdr:nvSpPr>
      <xdr:spPr>
        <a:xfrm>
          <a:off x="9588500" y="62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18930</xdr:rowOff>
    </xdr:from>
    <xdr:ext cx="534377" cy="259045"/>
    <xdr:sp macro="" textlink="">
      <xdr:nvSpPr>
        <xdr:cNvPr id="311" name="テキスト ボックス 310"/>
        <xdr:cNvSpPr txBox="1"/>
      </xdr:nvSpPr>
      <xdr:spPr>
        <a:xfrm>
          <a:off x="9372111" y="60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27246</xdr:rowOff>
    </xdr:from>
    <xdr:to>
      <xdr:col>46</xdr:col>
      <xdr:colOff>38100</xdr:colOff>
      <xdr:row>36</xdr:row>
      <xdr:rowOff>128846</xdr:rowOff>
    </xdr:to>
    <xdr:sp macro="" textlink="">
      <xdr:nvSpPr>
        <xdr:cNvPr id="312" name="楕円 311"/>
        <xdr:cNvSpPr/>
      </xdr:nvSpPr>
      <xdr:spPr>
        <a:xfrm>
          <a:off x="8699500" y="61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145373</xdr:rowOff>
    </xdr:from>
    <xdr:ext cx="534377" cy="259045"/>
    <xdr:sp macro="" textlink="">
      <xdr:nvSpPr>
        <xdr:cNvPr id="313" name="テキスト ボックス 312"/>
        <xdr:cNvSpPr txBox="1"/>
      </xdr:nvSpPr>
      <xdr:spPr>
        <a:xfrm>
          <a:off x="8483111" y="59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77612</xdr:rowOff>
    </xdr:from>
    <xdr:to>
      <xdr:col>41</xdr:col>
      <xdr:colOff>101600</xdr:colOff>
      <xdr:row>37</xdr:row>
      <xdr:rowOff>7762</xdr:rowOff>
    </xdr:to>
    <xdr:sp macro="" textlink="">
      <xdr:nvSpPr>
        <xdr:cNvPr id="314" name="楕円 313"/>
        <xdr:cNvSpPr/>
      </xdr:nvSpPr>
      <xdr:spPr>
        <a:xfrm>
          <a:off x="7810500" y="62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24289</xdr:rowOff>
    </xdr:from>
    <xdr:ext cx="534377" cy="259045"/>
    <xdr:sp macro="" textlink="">
      <xdr:nvSpPr>
        <xdr:cNvPr id="315" name="テキスト ボックス 314"/>
        <xdr:cNvSpPr txBox="1"/>
      </xdr:nvSpPr>
      <xdr:spPr>
        <a:xfrm>
          <a:off x="7594111" y="60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48054</xdr:rowOff>
    </xdr:from>
    <xdr:to>
      <xdr:col>36</xdr:col>
      <xdr:colOff>165100</xdr:colOff>
      <xdr:row>36</xdr:row>
      <xdr:rowOff>149654</xdr:rowOff>
    </xdr:to>
    <xdr:sp macro="" textlink="">
      <xdr:nvSpPr>
        <xdr:cNvPr id="316" name="楕円 315"/>
        <xdr:cNvSpPr/>
      </xdr:nvSpPr>
      <xdr:spPr>
        <a:xfrm>
          <a:off x="6921500" y="62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166181</xdr:rowOff>
    </xdr:from>
    <xdr:ext cx="534377" cy="259045"/>
    <xdr:sp macro="" textlink="">
      <xdr:nvSpPr>
        <xdr:cNvPr id="317" name="テキスト ボックス 316"/>
        <xdr:cNvSpPr txBox="1"/>
      </xdr:nvSpPr>
      <xdr:spPr>
        <a:xfrm>
          <a:off x="6705111" y="59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53072</xdr:rowOff>
    </xdr:from>
    <xdr:to>
      <xdr:col>55</xdr:col>
      <xdr:colOff>0</xdr:colOff>
      <xdr:row>58</xdr:row>
      <xdr:rowOff>103825</xdr:rowOff>
    </xdr:to>
    <xdr:cxnSp macro="">
      <xdr:nvCxnSpPr>
        <xdr:cNvPr id="344" name="直線コネクタ 343"/>
        <xdr:cNvCxnSpPr/>
      </xdr:nvCxnSpPr>
      <xdr:spPr>
        <a:xfrm>
          <a:off x="9639300" y="9997172"/>
          <a:ext cx="838200" cy="5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159799</xdr:rowOff>
    </xdr:from>
    <xdr:to>
      <xdr:col>50</xdr:col>
      <xdr:colOff>114300</xdr:colOff>
      <xdr:row>58</xdr:row>
      <xdr:rowOff>53072</xdr:rowOff>
    </xdr:to>
    <xdr:cxnSp macro="">
      <xdr:nvCxnSpPr>
        <xdr:cNvPr id="347" name="直線コネクタ 346"/>
        <xdr:cNvCxnSpPr/>
      </xdr:nvCxnSpPr>
      <xdr:spPr>
        <a:xfrm>
          <a:off x="8750300" y="9932449"/>
          <a:ext cx="889000" cy="6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159799</xdr:rowOff>
    </xdr:from>
    <xdr:to>
      <xdr:col>45</xdr:col>
      <xdr:colOff>177800</xdr:colOff>
      <xdr:row>58</xdr:row>
      <xdr:rowOff>1125</xdr:rowOff>
    </xdr:to>
    <xdr:cxnSp macro="">
      <xdr:nvCxnSpPr>
        <xdr:cNvPr id="350" name="直線コネクタ 349"/>
        <xdr:cNvCxnSpPr/>
      </xdr:nvCxnSpPr>
      <xdr:spPr>
        <a:xfrm flipV="1">
          <a:off x="7861300" y="9932449"/>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1125</xdr:rowOff>
    </xdr:from>
    <xdr:to>
      <xdr:col>41</xdr:col>
      <xdr:colOff>50800</xdr:colOff>
      <xdr:row>58</xdr:row>
      <xdr:rowOff>7745</xdr:rowOff>
    </xdr:to>
    <xdr:cxnSp macro="">
      <xdr:nvCxnSpPr>
        <xdr:cNvPr id="353" name="直線コネクタ 352"/>
        <xdr:cNvCxnSpPr/>
      </xdr:nvCxnSpPr>
      <xdr:spPr>
        <a:xfrm flipV="1">
          <a:off x="6972300" y="9945225"/>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21164</xdr:rowOff>
    </xdr:from>
    <xdr:ext cx="534377" cy="259045"/>
    <xdr:sp macro="" textlink="">
      <xdr:nvSpPr>
        <xdr:cNvPr id="357" name="テキスト ボックス 356"/>
        <xdr:cNvSpPr txBox="1"/>
      </xdr:nvSpPr>
      <xdr:spPr>
        <a:xfrm>
          <a:off x="6705111" y="96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53025</xdr:rowOff>
    </xdr:from>
    <xdr:to>
      <xdr:col>55</xdr:col>
      <xdr:colOff>50800</xdr:colOff>
      <xdr:row>58</xdr:row>
      <xdr:rowOff>154625</xdr:rowOff>
    </xdr:to>
    <xdr:sp macro="" textlink="">
      <xdr:nvSpPr>
        <xdr:cNvPr id="363" name="楕円 362"/>
        <xdr:cNvSpPr/>
      </xdr:nvSpPr>
      <xdr:spPr>
        <a:xfrm>
          <a:off x="10426700" y="9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139402</xdr:rowOff>
    </xdr:from>
    <xdr:ext cx="534377" cy="259045"/>
    <xdr:sp macro="" textlink="">
      <xdr:nvSpPr>
        <xdr:cNvPr id="364" name="普通建設事業費該当値テキスト"/>
        <xdr:cNvSpPr txBox="1"/>
      </xdr:nvSpPr>
      <xdr:spPr>
        <a:xfrm>
          <a:off x="10528300" y="99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2272</xdr:rowOff>
    </xdr:from>
    <xdr:to>
      <xdr:col>50</xdr:col>
      <xdr:colOff>165100</xdr:colOff>
      <xdr:row>58</xdr:row>
      <xdr:rowOff>103872</xdr:rowOff>
    </xdr:to>
    <xdr:sp macro="" textlink="">
      <xdr:nvSpPr>
        <xdr:cNvPr id="365" name="楕円 364"/>
        <xdr:cNvSpPr/>
      </xdr:nvSpPr>
      <xdr:spPr>
        <a:xfrm>
          <a:off x="9588500" y="99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94999</xdr:rowOff>
    </xdr:from>
    <xdr:ext cx="534377" cy="259045"/>
    <xdr:sp macro="" textlink="">
      <xdr:nvSpPr>
        <xdr:cNvPr id="366" name="テキスト ボックス 365"/>
        <xdr:cNvSpPr txBox="1"/>
      </xdr:nvSpPr>
      <xdr:spPr>
        <a:xfrm>
          <a:off x="9372111" y="1003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108999</xdr:rowOff>
    </xdr:from>
    <xdr:to>
      <xdr:col>46</xdr:col>
      <xdr:colOff>38100</xdr:colOff>
      <xdr:row>58</xdr:row>
      <xdr:rowOff>39149</xdr:rowOff>
    </xdr:to>
    <xdr:sp macro="" textlink="">
      <xdr:nvSpPr>
        <xdr:cNvPr id="367" name="楕円 366"/>
        <xdr:cNvSpPr/>
      </xdr:nvSpPr>
      <xdr:spPr>
        <a:xfrm>
          <a:off x="8699500" y="98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55676</xdr:rowOff>
    </xdr:from>
    <xdr:ext cx="534377" cy="259045"/>
    <xdr:sp macro="" textlink="">
      <xdr:nvSpPr>
        <xdr:cNvPr id="368" name="テキスト ボックス 367"/>
        <xdr:cNvSpPr txBox="1"/>
      </xdr:nvSpPr>
      <xdr:spPr>
        <a:xfrm>
          <a:off x="8483111" y="96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121775</xdr:rowOff>
    </xdr:from>
    <xdr:to>
      <xdr:col>41</xdr:col>
      <xdr:colOff>101600</xdr:colOff>
      <xdr:row>58</xdr:row>
      <xdr:rowOff>51925</xdr:rowOff>
    </xdr:to>
    <xdr:sp macro="" textlink="">
      <xdr:nvSpPr>
        <xdr:cNvPr id="369" name="楕円 368"/>
        <xdr:cNvSpPr/>
      </xdr:nvSpPr>
      <xdr:spPr>
        <a:xfrm>
          <a:off x="7810500" y="9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43052</xdr:rowOff>
    </xdr:from>
    <xdr:ext cx="534377" cy="259045"/>
    <xdr:sp macro="" textlink="">
      <xdr:nvSpPr>
        <xdr:cNvPr id="370" name="テキスト ボックス 369"/>
        <xdr:cNvSpPr txBox="1"/>
      </xdr:nvSpPr>
      <xdr:spPr>
        <a:xfrm>
          <a:off x="7594111" y="99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128395</xdr:rowOff>
    </xdr:from>
    <xdr:to>
      <xdr:col>36</xdr:col>
      <xdr:colOff>165100</xdr:colOff>
      <xdr:row>58</xdr:row>
      <xdr:rowOff>58545</xdr:rowOff>
    </xdr:to>
    <xdr:sp macro="" textlink="">
      <xdr:nvSpPr>
        <xdr:cNvPr id="371" name="楕円 370"/>
        <xdr:cNvSpPr/>
      </xdr:nvSpPr>
      <xdr:spPr>
        <a:xfrm>
          <a:off x="6921500" y="9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49672</xdr:rowOff>
    </xdr:from>
    <xdr:ext cx="534377" cy="259045"/>
    <xdr:sp macro="" textlink="">
      <xdr:nvSpPr>
        <xdr:cNvPr id="372" name="テキスト ボックス 371"/>
        <xdr:cNvSpPr txBox="1"/>
      </xdr:nvSpPr>
      <xdr:spPr>
        <a:xfrm>
          <a:off x="6705111" y="99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120972</xdr:rowOff>
    </xdr:from>
    <xdr:to>
      <xdr:col>55</xdr:col>
      <xdr:colOff>0</xdr:colOff>
      <xdr:row>78</xdr:row>
      <xdr:rowOff>136727</xdr:rowOff>
    </xdr:to>
    <xdr:cxnSp macro="">
      <xdr:nvCxnSpPr>
        <xdr:cNvPr id="399" name="直線コネクタ 398"/>
        <xdr:cNvCxnSpPr/>
      </xdr:nvCxnSpPr>
      <xdr:spPr>
        <a:xfrm>
          <a:off x="9639300" y="13494072"/>
          <a:ext cx="8382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120972</xdr:rowOff>
    </xdr:from>
    <xdr:to>
      <xdr:col>50</xdr:col>
      <xdr:colOff>114300</xdr:colOff>
      <xdr:row>78</xdr:row>
      <xdr:rowOff>128823</xdr:rowOff>
    </xdr:to>
    <xdr:cxnSp macro="">
      <xdr:nvCxnSpPr>
        <xdr:cNvPr id="402" name="直線コネクタ 401"/>
        <xdr:cNvCxnSpPr/>
      </xdr:nvCxnSpPr>
      <xdr:spPr>
        <a:xfrm flipV="1">
          <a:off x="8750300" y="13494072"/>
          <a:ext cx="8890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128823</xdr:rowOff>
    </xdr:from>
    <xdr:to>
      <xdr:col>45</xdr:col>
      <xdr:colOff>177800</xdr:colOff>
      <xdr:row>78</xdr:row>
      <xdr:rowOff>134116</xdr:rowOff>
    </xdr:to>
    <xdr:cxnSp macro="">
      <xdr:nvCxnSpPr>
        <xdr:cNvPr id="405" name="直線コネクタ 404"/>
        <xdr:cNvCxnSpPr/>
      </xdr:nvCxnSpPr>
      <xdr:spPr>
        <a:xfrm flipV="1">
          <a:off x="7861300" y="13501923"/>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132642</xdr:rowOff>
    </xdr:from>
    <xdr:to>
      <xdr:col>41</xdr:col>
      <xdr:colOff>50800</xdr:colOff>
      <xdr:row>78</xdr:row>
      <xdr:rowOff>134116</xdr:rowOff>
    </xdr:to>
    <xdr:cxnSp macro="">
      <xdr:nvCxnSpPr>
        <xdr:cNvPr id="408" name="直線コネクタ 407"/>
        <xdr:cNvCxnSpPr/>
      </xdr:nvCxnSpPr>
      <xdr:spPr>
        <a:xfrm>
          <a:off x="6972300" y="13505742"/>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122514</xdr:rowOff>
    </xdr:from>
    <xdr:ext cx="534377" cy="259045"/>
    <xdr:sp macro="" textlink="">
      <xdr:nvSpPr>
        <xdr:cNvPr id="412" name="テキスト ボックス 411"/>
        <xdr:cNvSpPr txBox="1"/>
      </xdr:nvSpPr>
      <xdr:spPr>
        <a:xfrm>
          <a:off x="6705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85927</xdr:rowOff>
    </xdr:from>
    <xdr:to>
      <xdr:col>55</xdr:col>
      <xdr:colOff>50800</xdr:colOff>
      <xdr:row>79</xdr:row>
      <xdr:rowOff>16077</xdr:rowOff>
    </xdr:to>
    <xdr:sp macro="" textlink="">
      <xdr:nvSpPr>
        <xdr:cNvPr id="418" name="楕円 417"/>
        <xdr:cNvSpPr/>
      </xdr:nvSpPr>
      <xdr:spPr>
        <a:xfrm>
          <a:off x="10426700" y="134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70172</xdr:rowOff>
    </xdr:from>
    <xdr:to>
      <xdr:col>50</xdr:col>
      <xdr:colOff>165100</xdr:colOff>
      <xdr:row>79</xdr:row>
      <xdr:rowOff>322</xdr:rowOff>
    </xdr:to>
    <xdr:sp macro="" textlink="">
      <xdr:nvSpPr>
        <xdr:cNvPr id="420" name="楕円 419"/>
        <xdr:cNvSpPr/>
      </xdr:nvSpPr>
      <xdr:spPr>
        <a:xfrm>
          <a:off x="9588500" y="134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162899</xdr:rowOff>
    </xdr:from>
    <xdr:ext cx="469744" cy="259045"/>
    <xdr:sp macro="" textlink="">
      <xdr:nvSpPr>
        <xdr:cNvPr id="421" name="テキスト ボックス 420"/>
        <xdr:cNvSpPr txBox="1"/>
      </xdr:nvSpPr>
      <xdr:spPr>
        <a:xfrm>
          <a:off x="9404428" y="135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78023</xdr:rowOff>
    </xdr:from>
    <xdr:to>
      <xdr:col>46</xdr:col>
      <xdr:colOff>38100</xdr:colOff>
      <xdr:row>79</xdr:row>
      <xdr:rowOff>8173</xdr:rowOff>
    </xdr:to>
    <xdr:sp macro="" textlink="">
      <xdr:nvSpPr>
        <xdr:cNvPr id="422" name="楕円 421"/>
        <xdr:cNvSpPr/>
      </xdr:nvSpPr>
      <xdr:spPr>
        <a:xfrm>
          <a:off x="8699500" y="134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170750</xdr:rowOff>
    </xdr:from>
    <xdr:ext cx="469744" cy="259045"/>
    <xdr:sp macro="" textlink="">
      <xdr:nvSpPr>
        <xdr:cNvPr id="423" name="テキスト ボックス 422"/>
        <xdr:cNvSpPr txBox="1"/>
      </xdr:nvSpPr>
      <xdr:spPr>
        <a:xfrm>
          <a:off x="8515428" y="1354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83316</xdr:rowOff>
    </xdr:from>
    <xdr:to>
      <xdr:col>41</xdr:col>
      <xdr:colOff>101600</xdr:colOff>
      <xdr:row>79</xdr:row>
      <xdr:rowOff>13466</xdr:rowOff>
    </xdr:to>
    <xdr:sp macro="" textlink="">
      <xdr:nvSpPr>
        <xdr:cNvPr id="424" name="楕円 423"/>
        <xdr:cNvSpPr/>
      </xdr:nvSpPr>
      <xdr:spPr>
        <a:xfrm>
          <a:off x="7810500" y="134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4593</xdr:rowOff>
    </xdr:from>
    <xdr:ext cx="469744" cy="259045"/>
    <xdr:sp macro="" textlink="">
      <xdr:nvSpPr>
        <xdr:cNvPr id="425" name="テキスト ボックス 424"/>
        <xdr:cNvSpPr txBox="1"/>
      </xdr:nvSpPr>
      <xdr:spPr>
        <a:xfrm>
          <a:off x="7626428" y="135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81842</xdr:rowOff>
    </xdr:from>
    <xdr:to>
      <xdr:col>36</xdr:col>
      <xdr:colOff>165100</xdr:colOff>
      <xdr:row>79</xdr:row>
      <xdr:rowOff>11992</xdr:rowOff>
    </xdr:to>
    <xdr:sp macro="" textlink="">
      <xdr:nvSpPr>
        <xdr:cNvPr id="426" name="楕円 425"/>
        <xdr:cNvSpPr/>
      </xdr:nvSpPr>
      <xdr:spPr>
        <a:xfrm>
          <a:off x="6921500" y="134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3119</xdr:rowOff>
    </xdr:from>
    <xdr:ext cx="469744" cy="259045"/>
    <xdr:sp macro="" textlink="">
      <xdr:nvSpPr>
        <xdr:cNvPr id="427" name="テキスト ボックス 426"/>
        <xdr:cNvSpPr txBox="1"/>
      </xdr:nvSpPr>
      <xdr:spPr>
        <a:xfrm>
          <a:off x="6737428" y="1354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31922</xdr:rowOff>
    </xdr:from>
    <xdr:to>
      <xdr:col>55</xdr:col>
      <xdr:colOff>0</xdr:colOff>
      <xdr:row>98</xdr:row>
      <xdr:rowOff>146093</xdr:rowOff>
    </xdr:to>
    <xdr:cxnSp macro="">
      <xdr:nvCxnSpPr>
        <xdr:cNvPr id="456" name="直線コネクタ 455"/>
        <xdr:cNvCxnSpPr/>
      </xdr:nvCxnSpPr>
      <xdr:spPr>
        <a:xfrm>
          <a:off x="9639300" y="16834022"/>
          <a:ext cx="838200" cy="1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160114</xdr:rowOff>
    </xdr:from>
    <xdr:to>
      <xdr:col>50</xdr:col>
      <xdr:colOff>114300</xdr:colOff>
      <xdr:row>98</xdr:row>
      <xdr:rowOff>31922</xdr:rowOff>
    </xdr:to>
    <xdr:cxnSp macro="">
      <xdr:nvCxnSpPr>
        <xdr:cNvPr id="459" name="直線コネクタ 458"/>
        <xdr:cNvCxnSpPr/>
      </xdr:nvCxnSpPr>
      <xdr:spPr>
        <a:xfrm>
          <a:off x="8750300" y="16619314"/>
          <a:ext cx="889000" cy="2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143982</xdr:rowOff>
    </xdr:from>
    <xdr:to>
      <xdr:col>45</xdr:col>
      <xdr:colOff>177800</xdr:colOff>
      <xdr:row>96</xdr:row>
      <xdr:rowOff>160114</xdr:rowOff>
    </xdr:to>
    <xdr:cxnSp macro="">
      <xdr:nvCxnSpPr>
        <xdr:cNvPr id="462" name="直線コネクタ 461"/>
        <xdr:cNvCxnSpPr/>
      </xdr:nvCxnSpPr>
      <xdr:spPr>
        <a:xfrm>
          <a:off x="7861300" y="16603182"/>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143982</xdr:rowOff>
    </xdr:from>
    <xdr:to>
      <xdr:col>41</xdr:col>
      <xdr:colOff>50800</xdr:colOff>
      <xdr:row>97</xdr:row>
      <xdr:rowOff>140280</xdr:rowOff>
    </xdr:to>
    <xdr:cxnSp macro="">
      <xdr:nvCxnSpPr>
        <xdr:cNvPr id="465" name="直線コネクタ 464"/>
        <xdr:cNvCxnSpPr/>
      </xdr:nvCxnSpPr>
      <xdr:spPr>
        <a:xfrm flipV="1">
          <a:off x="6972300" y="16603182"/>
          <a:ext cx="889000" cy="16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68" name="フローチャート: 判断 467"/>
        <xdr:cNvSpPr/>
      </xdr:nvSpPr>
      <xdr:spPr>
        <a:xfrm>
          <a:off x="6921500" y="16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47493</xdr:rowOff>
    </xdr:from>
    <xdr:ext cx="534377" cy="259045"/>
    <xdr:sp macro="" textlink="">
      <xdr:nvSpPr>
        <xdr:cNvPr id="469" name="テキスト ボックス 468"/>
        <xdr:cNvSpPr txBox="1"/>
      </xdr:nvSpPr>
      <xdr:spPr>
        <a:xfrm>
          <a:off x="6705111" y="16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95293</xdr:rowOff>
    </xdr:from>
    <xdr:to>
      <xdr:col>55</xdr:col>
      <xdr:colOff>50800</xdr:colOff>
      <xdr:row>99</xdr:row>
      <xdr:rowOff>25443</xdr:rowOff>
    </xdr:to>
    <xdr:sp macro="" textlink="">
      <xdr:nvSpPr>
        <xdr:cNvPr id="475" name="楕円 474"/>
        <xdr:cNvSpPr/>
      </xdr:nvSpPr>
      <xdr:spPr>
        <a:xfrm>
          <a:off x="10426700" y="168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10220</xdr:rowOff>
    </xdr:from>
    <xdr:ext cx="469744" cy="259045"/>
    <xdr:sp macro="" textlink="">
      <xdr:nvSpPr>
        <xdr:cNvPr id="476" name="普通建設事業費 （ うち更新整備　）該当値テキスト"/>
        <xdr:cNvSpPr txBox="1"/>
      </xdr:nvSpPr>
      <xdr:spPr>
        <a:xfrm>
          <a:off x="10528300" y="1681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152572</xdr:rowOff>
    </xdr:from>
    <xdr:to>
      <xdr:col>50</xdr:col>
      <xdr:colOff>165100</xdr:colOff>
      <xdr:row>98</xdr:row>
      <xdr:rowOff>82722</xdr:rowOff>
    </xdr:to>
    <xdr:sp macro="" textlink="">
      <xdr:nvSpPr>
        <xdr:cNvPr id="477" name="楕円 476"/>
        <xdr:cNvSpPr/>
      </xdr:nvSpPr>
      <xdr:spPr>
        <a:xfrm>
          <a:off x="9588500" y="167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73849</xdr:rowOff>
    </xdr:from>
    <xdr:ext cx="534377" cy="259045"/>
    <xdr:sp macro="" textlink="">
      <xdr:nvSpPr>
        <xdr:cNvPr id="478" name="テキスト ボックス 477"/>
        <xdr:cNvSpPr txBox="1"/>
      </xdr:nvSpPr>
      <xdr:spPr>
        <a:xfrm>
          <a:off x="9372111" y="168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109314</xdr:rowOff>
    </xdr:from>
    <xdr:to>
      <xdr:col>46</xdr:col>
      <xdr:colOff>38100</xdr:colOff>
      <xdr:row>97</xdr:row>
      <xdr:rowOff>39464</xdr:rowOff>
    </xdr:to>
    <xdr:sp macro="" textlink="">
      <xdr:nvSpPr>
        <xdr:cNvPr id="479" name="楕円 478"/>
        <xdr:cNvSpPr/>
      </xdr:nvSpPr>
      <xdr:spPr>
        <a:xfrm>
          <a:off x="8699500" y="165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55991</xdr:rowOff>
    </xdr:from>
    <xdr:ext cx="534377" cy="259045"/>
    <xdr:sp macro="" textlink="">
      <xdr:nvSpPr>
        <xdr:cNvPr id="480" name="テキスト ボックス 479"/>
        <xdr:cNvSpPr txBox="1"/>
      </xdr:nvSpPr>
      <xdr:spPr>
        <a:xfrm>
          <a:off x="8483111" y="163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93182</xdr:rowOff>
    </xdr:from>
    <xdr:to>
      <xdr:col>41</xdr:col>
      <xdr:colOff>101600</xdr:colOff>
      <xdr:row>97</xdr:row>
      <xdr:rowOff>23332</xdr:rowOff>
    </xdr:to>
    <xdr:sp macro="" textlink="">
      <xdr:nvSpPr>
        <xdr:cNvPr id="481" name="楕円 480"/>
        <xdr:cNvSpPr/>
      </xdr:nvSpPr>
      <xdr:spPr>
        <a:xfrm>
          <a:off x="7810500" y="165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39859</xdr:rowOff>
    </xdr:from>
    <xdr:ext cx="534377" cy="259045"/>
    <xdr:sp macro="" textlink="">
      <xdr:nvSpPr>
        <xdr:cNvPr id="482" name="テキスト ボックス 481"/>
        <xdr:cNvSpPr txBox="1"/>
      </xdr:nvSpPr>
      <xdr:spPr>
        <a:xfrm>
          <a:off x="7594111" y="163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89480</xdr:rowOff>
    </xdr:from>
    <xdr:to>
      <xdr:col>36</xdr:col>
      <xdr:colOff>165100</xdr:colOff>
      <xdr:row>98</xdr:row>
      <xdr:rowOff>19630</xdr:rowOff>
    </xdr:to>
    <xdr:sp macro="" textlink="">
      <xdr:nvSpPr>
        <xdr:cNvPr id="483" name="楕円 482"/>
        <xdr:cNvSpPr/>
      </xdr:nvSpPr>
      <xdr:spPr>
        <a:xfrm>
          <a:off x="6921500" y="167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36157</xdr:rowOff>
    </xdr:from>
    <xdr:ext cx="534377" cy="259045"/>
    <xdr:sp macro="" textlink="">
      <xdr:nvSpPr>
        <xdr:cNvPr id="484" name="テキスト ボックス 483"/>
        <xdr:cNvSpPr txBox="1"/>
      </xdr:nvSpPr>
      <xdr:spPr>
        <a:xfrm>
          <a:off x="6705111" y="164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124003</xdr:rowOff>
    </xdr:from>
    <xdr:to>
      <xdr:col>85</xdr:col>
      <xdr:colOff>127000</xdr:colOff>
      <xdr:row>38</xdr:row>
      <xdr:rowOff>152711</xdr:rowOff>
    </xdr:to>
    <xdr:cxnSp macro="">
      <xdr:nvCxnSpPr>
        <xdr:cNvPr id="513" name="直線コネクタ 512"/>
        <xdr:cNvCxnSpPr/>
      </xdr:nvCxnSpPr>
      <xdr:spPr>
        <a:xfrm flipV="1">
          <a:off x="15481300" y="6639103"/>
          <a:ext cx="8382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152711</xdr:rowOff>
    </xdr:from>
    <xdr:to>
      <xdr:col>81</xdr:col>
      <xdr:colOff>50800</xdr:colOff>
      <xdr:row>39</xdr:row>
      <xdr:rowOff>44450</xdr:rowOff>
    </xdr:to>
    <xdr:cxnSp macro="">
      <xdr:nvCxnSpPr>
        <xdr:cNvPr id="516" name="直線コネクタ 515"/>
        <xdr:cNvCxnSpPr/>
      </xdr:nvCxnSpPr>
      <xdr:spPr>
        <a:xfrm flipV="1">
          <a:off x="14592300" y="6667811"/>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20847</xdr:rowOff>
    </xdr:from>
    <xdr:to>
      <xdr:col>76</xdr:col>
      <xdr:colOff>114300</xdr:colOff>
      <xdr:row>39</xdr:row>
      <xdr:rowOff>44450</xdr:rowOff>
    </xdr:to>
    <xdr:cxnSp macro="">
      <xdr:nvCxnSpPr>
        <xdr:cNvPr id="519" name="直線コネクタ 518"/>
        <xdr:cNvCxnSpPr/>
      </xdr:nvCxnSpPr>
      <xdr:spPr>
        <a:xfrm>
          <a:off x="13703300" y="6707397"/>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154674</xdr:rowOff>
    </xdr:from>
    <xdr:to>
      <xdr:col>71</xdr:col>
      <xdr:colOff>177800</xdr:colOff>
      <xdr:row>39</xdr:row>
      <xdr:rowOff>20847</xdr:rowOff>
    </xdr:to>
    <xdr:cxnSp macro="">
      <xdr:nvCxnSpPr>
        <xdr:cNvPr id="522" name="直線コネクタ 521"/>
        <xdr:cNvCxnSpPr/>
      </xdr:nvCxnSpPr>
      <xdr:spPr>
        <a:xfrm>
          <a:off x="12814300" y="6669774"/>
          <a:ext cx="889000" cy="3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5" name="フローチャート: 判断 524"/>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63402</xdr:rowOff>
    </xdr:from>
    <xdr:ext cx="469744" cy="259045"/>
    <xdr:sp macro="" textlink="">
      <xdr:nvSpPr>
        <xdr:cNvPr id="526" name="テキスト ボックス 525"/>
        <xdr:cNvSpPr txBox="1"/>
      </xdr:nvSpPr>
      <xdr:spPr>
        <a:xfrm>
          <a:off x="12579428" y="67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73203</xdr:rowOff>
    </xdr:from>
    <xdr:to>
      <xdr:col>85</xdr:col>
      <xdr:colOff>177800</xdr:colOff>
      <xdr:row>39</xdr:row>
      <xdr:rowOff>3353</xdr:rowOff>
    </xdr:to>
    <xdr:sp macro="" textlink="">
      <xdr:nvSpPr>
        <xdr:cNvPr id="532" name="楕円 531"/>
        <xdr:cNvSpPr/>
      </xdr:nvSpPr>
      <xdr:spPr>
        <a:xfrm>
          <a:off x="162687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35571</xdr:rowOff>
    </xdr:from>
    <xdr:ext cx="469744" cy="259045"/>
    <xdr:sp macro="" textlink="">
      <xdr:nvSpPr>
        <xdr:cNvPr id="533" name="災害復旧事業費該当値テキスト"/>
        <xdr:cNvSpPr txBox="1"/>
      </xdr:nvSpPr>
      <xdr:spPr>
        <a:xfrm>
          <a:off x="16370300" y="6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101911</xdr:rowOff>
    </xdr:from>
    <xdr:to>
      <xdr:col>81</xdr:col>
      <xdr:colOff>101600</xdr:colOff>
      <xdr:row>39</xdr:row>
      <xdr:rowOff>32061</xdr:rowOff>
    </xdr:to>
    <xdr:sp macro="" textlink="">
      <xdr:nvSpPr>
        <xdr:cNvPr id="534" name="楕円 533"/>
        <xdr:cNvSpPr/>
      </xdr:nvSpPr>
      <xdr:spPr>
        <a:xfrm>
          <a:off x="15430500" y="66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23188</xdr:rowOff>
    </xdr:from>
    <xdr:ext cx="469744" cy="259045"/>
    <xdr:sp macro="" textlink="">
      <xdr:nvSpPr>
        <xdr:cNvPr id="535" name="テキスト ボックス 534"/>
        <xdr:cNvSpPr txBox="1"/>
      </xdr:nvSpPr>
      <xdr:spPr>
        <a:xfrm>
          <a:off x="15246428" y="67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141497</xdr:rowOff>
    </xdr:from>
    <xdr:to>
      <xdr:col>72</xdr:col>
      <xdr:colOff>38100</xdr:colOff>
      <xdr:row>39</xdr:row>
      <xdr:rowOff>71647</xdr:rowOff>
    </xdr:to>
    <xdr:sp macro="" textlink="">
      <xdr:nvSpPr>
        <xdr:cNvPr id="538" name="楕円 537"/>
        <xdr:cNvSpPr/>
      </xdr:nvSpPr>
      <xdr:spPr>
        <a:xfrm>
          <a:off x="13652500" y="66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62774</xdr:rowOff>
    </xdr:from>
    <xdr:ext cx="469744" cy="259045"/>
    <xdr:sp macro="" textlink="">
      <xdr:nvSpPr>
        <xdr:cNvPr id="539" name="テキスト ボックス 538"/>
        <xdr:cNvSpPr txBox="1"/>
      </xdr:nvSpPr>
      <xdr:spPr>
        <a:xfrm>
          <a:off x="13468428" y="67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103874</xdr:rowOff>
    </xdr:from>
    <xdr:to>
      <xdr:col>67</xdr:col>
      <xdr:colOff>101600</xdr:colOff>
      <xdr:row>39</xdr:row>
      <xdr:rowOff>34024</xdr:rowOff>
    </xdr:to>
    <xdr:sp macro="" textlink="">
      <xdr:nvSpPr>
        <xdr:cNvPr id="540" name="楕円 539"/>
        <xdr:cNvSpPr/>
      </xdr:nvSpPr>
      <xdr:spPr>
        <a:xfrm>
          <a:off x="12763500" y="66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50550</xdr:rowOff>
    </xdr:from>
    <xdr:ext cx="469744" cy="259045"/>
    <xdr:sp macro="" textlink="">
      <xdr:nvSpPr>
        <xdr:cNvPr id="541" name="テキスト ボックス 540"/>
        <xdr:cNvSpPr txBox="1"/>
      </xdr:nvSpPr>
      <xdr:spPr>
        <a:xfrm>
          <a:off x="12579428" y="639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31594</xdr:rowOff>
    </xdr:from>
    <xdr:to>
      <xdr:col>85</xdr:col>
      <xdr:colOff>127000</xdr:colOff>
      <xdr:row>75</xdr:row>
      <xdr:rowOff>48913</xdr:rowOff>
    </xdr:to>
    <xdr:cxnSp macro="">
      <xdr:nvCxnSpPr>
        <xdr:cNvPr id="621" name="直線コネクタ 620"/>
        <xdr:cNvCxnSpPr/>
      </xdr:nvCxnSpPr>
      <xdr:spPr>
        <a:xfrm flipV="1">
          <a:off x="15481300" y="12890344"/>
          <a:ext cx="8382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48913</xdr:rowOff>
    </xdr:from>
    <xdr:to>
      <xdr:col>81</xdr:col>
      <xdr:colOff>50800</xdr:colOff>
      <xdr:row>75</xdr:row>
      <xdr:rowOff>80797</xdr:rowOff>
    </xdr:to>
    <xdr:cxnSp macro="">
      <xdr:nvCxnSpPr>
        <xdr:cNvPr id="624" name="直線コネクタ 623"/>
        <xdr:cNvCxnSpPr/>
      </xdr:nvCxnSpPr>
      <xdr:spPr>
        <a:xfrm flipV="1">
          <a:off x="14592300" y="12907663"/>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26" name="テキスト ボックス 625"/>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80797</xdr:rowOff>
    </xdr:from>
    <xdr:to>
      <xdr:col>76</xdr:col>
      <xdr:colOff>114300</xdr:colOff>
      <xdr:row>75</xdr:row>
      <xdr:rowOff>104408</xdr:rowOff>
    </xdr:to>
    <xdr:cxnSp macro="">
      <xdr:nvCxnSpPr>
        <xdr:cNvPr id="627" name="直線コネクタ 626"/>
        <xdr:cNvCxnSpPr/>
      </xdr:nvCxnSpPr>
      <xdr:spPr>
        <a:xfrm flipV="1">
          <a:off x="13703300" y="12939547"/>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29" name="テキスト ボックス 628"/>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104408</xdr:rowOff>
    </xdr:from>
    <xdr:to>
      <xdr:col>71</xdr:col>
      <xdr:colOff>177800</xdr:colOff>
      <xdr:row>75</xdr:row>
      <xdr:rowOff>123730</xdr:rowOff>
    </xdr:to>
    <xdr:cxnSp macro="">
      <xdr:nvCxnSpPr>
        <xdr:cNvPr id="630" name="直線コネクタ 629"/>
        <xdr:cNvCxnSpPr/>
      </xdr:nvCxnSpPr>
      <xdr:spPr>
        <a:xfrm flipV="1">
          <a:off x="12814300" y="12963158"/>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2" name="テキスト ボックス 631"/>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33" name="フローチャート: 判断 632"/>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84287</xdr:rowOff>
    </xdr:from>
    <xdr:ext cx="534377" cy="259045"/>
    <xdr:sp macro="" textlink="">
      <xdr:nvSpPr>
        <xdr:cNvPr id="634" name="テキスト ボックス 633"/>
        <xdr:cNvSpPr txBox="1"/>
      </xdr:nvSpPr>
      <xdr:spPr>
        <a:xfrm>
          <a:off x="12547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152244</xdr:rowOff>
    </xdr:from>
    <xdr:to>
      <xdr:col>85</xdr:col>
      <xdr:colOff>177800</xdr:colOff>
      <xdr:row>75</xdr:row>
      <xdr:rowOff>82394</xdr:rowOff>
    </xdr:to>
    <xdr:sp macro="" textlink="">
      <xdr:nvSpPr>
        <xdr:cNvPr id="640" name="楕円 639"/>
        <xdr:cNvSpPr/>
      </xdr:nvSpPr>
      <xdr:spPr>
        <a:xfrm>
          <a:off x="16268700" y="128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3671</xdr:rowOff>
    </xdr:from>
    <xdr:ext cx="534377" cy="259045"/>
    <xdr:sp macro="" textlink="">
      <xdr:nvSpPr>
        <xdr:cNvPr id="641" name="公債費該当値テキスト"/>
        <xdr:cNvSpPr txBox="1"/>
      </xdr:nvSpPr>
      <xdr:spPr>
        <a:xfrm>
          <a:off x="16370300" y="1269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169563</xdr:rowOff>
    </xdr:from>
    <xdr:to>
      <xdr:col>81</xdr:col>
      <xdr:colOff>101600</xdr:colOff>
      <xdr:row>75</xdr:row>
      <xdr:rowOff>99713</xdr:rowOff>
    </xdr:to>
    <xdr:sp macro="" textlink="">
      <xdr:nvSpPr>
        <xdr:cNvPr id="642" name="楕円 641"/>
        <xdr:cNvSpPr/>
      </xdr:nvSpPr>
      <xdr:spPr>
        <a:xfrm>
          <a:off x="15430500" y="128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116240</xdr:rowOff>
    </xdr:from>
    <xdr:ext cx="534377" cy="259045"/>
    <xdr:sp macro="" textlink="">
      <xdr:nvSpPr>
        <xdr:cNvPr id="643" name="テキスト ボックス 642"/>
        <xdr:cNvSpPr txBox="1"/>
      </xdr:nvSpPr>
      <xdr:spPr>
        <a:xfrm>
          <a:off x="15214111" y="126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29997</xdr:rowOff>
    </xdr:from>
    <xdr:to>
      <xdr:col>76</xdr:col>
      <xdr:colOff>165100</xdr:colOff>
      <xdr:row>75</xdr:row>
      <xdr:rowOff>131597</xdr:rowOff>
    </xdr:to>
    <xdr:sp macro="" textlink="">
      <xdr:nvSpPr>
        <xdr:cNvPr id="644" name="楕円 643"/>
        <xdr:cNvSpPr/>
      </xdr:nvSpPr>
      <xdr:spPr>
        <a:xfrm>
          <a:off x="14541500" y="128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148124</xdr:rowOff>
    </xdr:from>
    <xdr:ext cx="534377" cy="259045"/>
    <xdr:sp macro="" textlink="">
      <xdr:nvSpPr>
        <xdr:cNvPr id="645" name="テキスト ボックス 644"/>
        <xdr:cNvSpPr txBox="1"/>
      </xdr:nvSpPr>
      <xdr:spPr>
        <a:xfrm>
          <a:off x="14325111" y="126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53608</xdr:rowOff>
    </xdr:from>
    <xdr:to>
      <xdr:col>72</xdr:col>
      <xdr:colOff>38100</xdr:colOff>
      <xdr:row>75</xdr:row>
      <xdr:rowOff>155209</xdr:rowOff>
    </xdr:to>
    <xdr:sp macro="" textlink="">
      <xdr:nvSpPr>
        <xdr:cNvPr id="646" name="楕円 645"/>
        <xdr:cNvSpPr/>
      </xdr:nvSpPr>
      <xdr:spPr>
        <a:xfrm>
          <a:off x="13652500" y="12912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285</xdr:rowOff>
    </xdr:from>
    <xdr:ext cx="534377" cy="259045"/>
    <xdr:sp macro="" textlink="">
      <xdr:nvSpPr>
        <xdr:cNvPr id="647" name="テキスト ボックス 646"/>
        <xdr:cNvSpPr txBox="1"/>
      </xdr:nvSpPr>
      <xdr:spPr>
        <a:xfrm>
          <a:off x="13436111" y="1268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72930</xdr:rowOff>
    </xdr:from>
    <xdr:to>
      <xdr:col>67</xdr:col>
      <xdr:colOff>101600</xdr:colOff>
      <xdr:row>76</xdr:row>
      <xdr:rowOff>3080</xdr:rowOff>
    </xdr:to>
    <xdr:sp macro="" textlink="">
      <xdr:nvSpPr>
        <xdr:cNvPr id="648" name="楕円 647"/>
        <xdr:cNvSpPr/>
      </xdr:nvSpPr>
      <xdr:spPr>
        <a:xfrm>
          <a:off x="12763500" y="129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19607</xdr:rowOff>
    </xdr:from>
    <xdr:ext cx="534377" cy="259045"/>
    <xdr:sp macro="" textlink="">
      <xdr:nvSpPr>
        <xdr:cNvPr id="649" name="テキスト ボックス 648"/>
        <xdr:cNvSpPr txBox="1"/>
      </xdr:nvSpPr>
      <xdr:spPr>
        <a:xfrm>
          <a:off x="12547111" y="127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118543</xdr:rowOff>
    </xdr:from>
    <xdr:to>
      <xdr:col>85</xdr:col>
      <xdr:colOff>127000</xdr:colOff>
      <xdr:row>97</xdr:row>
      <xdr:rowOff>128059</xdr:rowOff>
    </xdr:to>
    <xdr:cxnSp macro="">
      <xdr:nvCxnSpPr>
        <xdr:cNvPr id="674" name="直線コネクタ 673"/>
        <xdr:cNvCxnSpPr/>
      </xdr:nvCxnSpPr>
      <xdr:spPr>
        <a:xfrm flipV="1">
          <a:off x="15481300" y="16749193"/>
          <a:ext cx="8382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128059</xdr:rowOff>
    </xdr:from>
    <xdr:to>
      <xdr:col>81</xdr:col>
      <xdr:colOff>50800</xdr:colOff>
      <xdr:row>97</xdr:row>
      <xdr:rowOff>150588</xdr:rowOff>
    </xdr:to>
    <xdr:cxnSp macro="">
      <xdr:nvCxnSpPr>
        <xdr:cNvPr id="677" name="直線コネクタ 676"/>
        <xdr:cNvCxnSpPr/>
      </xdr:nvCxnSpPr>
      <xdr:spPr>
        <a:xfrm flipV="1">
          <a:off x="14592300" y="16758709"/>
          <a:ext cx="889000" cy="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149724</xdr:rowOff>
    </xdr:from>
    <xdr:to>
      <xdr:col>76</xdr:col>
      <xdr:colOff>114300</xdr:colOff>
      <xdr:row>97</xdr:row>
      <xdr:rowOff>150588</xdr:rowOff>
    </xdr:to>
    <xdr:cxnSp macro="">
      <xdr:nvCxnSpPr>
        <xdr:cNvPr id="680" name="直線コネクタ 679"/>
        <xdr:cNvCxnSpPr/>
      </xdr:nvCxnSpPr>
      <xdr:spPr>
        <a:xfrm>
          <a:off x="13703300" y="16780374"/>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149724</xdr:rowOff>
    </xdr:from>
    <xdr:to>
      <xdr:col>71</xdr:col>
      <xdr:colOff>177800</xdr:colOff>
      <xdr:row>97</xdr:row>
      <xdr:rowOff>161320</xdr:rowOff>
    </xdr:to>
    <xdr:cxnSp macro="">
      <xdr:nvCxnSpPr>
        <xdr:cNvPr id="683" name="直線コネクタ 682"/>
        <xdr:cNvCxnSpPr/>
      </xdr:nvCxnSpPr>
      <xdr:spPr>
        <a:xfrm flipV="1">
          <a:off x="12814300" y="16780374"/>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6" name="フローチャート: 判断 685"/>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12140</xdr:rowOff>
    </xdr:from>
    <xdr:ext cx="534377" cy="259045"/>
    <xdr:sp macro="" textlink="">
      <xdr:nvSpPr>
        <xdr:cNvPr id="687" name="テキスト ボックス 686"/>
        <xdr:cNvSpPr txBox="1"/>
      </xdr:nvSpPr>
      <xdr:spPr>
        <a:xfrm>
          <a:off x="12547111" y="164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67743</xdr:rowOff>
    </xdr:from>
    <xdr:to>
      <xdr:col>85</xdr:col>
      <xdr:colOff>177800</xdr:colOff>
      <xdr:row>97</xdr:row>
      <xdr:rowOff>169343</xdr:rowOff>
    </xdr:to>
    <xdr:sp macro="" textlink="">
      <xdr:nvSpPr>
        <xdr:cNvPr id="693" name="楕円 692"/>
        <xdr:cNvSpPr/>
      </xdr:nvSpPr>
      <xdr:spPr>
        <a:xfrm>
          <a:off x="16268700" y="166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27120</xdr:rowOff>
    </xdr:from>
    <xdr:ext cx="534377" cy="259045"/>
    <xdr:sp macro="" textlink="">
      <xdr:nvSpPr>
        <xdr:cNvPr id="694" name="積立金該当値テキスト"/>
        <xdr:cNvSpPr txBox="1"/>
      </xdr:nvSpPr>
      <xdr:spPr>
        <a:xfrm>
          <a:off x="16370300" y="164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77259</xdr:rowOff>
    </xdr:from>
    <xdr:to>
      <xdr:col>81</xdr:col>
      <xdr:colOff>101600</xdr:colOff>
      <xdr:row>98</xdr:row>
      <xdr:rowOff>7409</xdr:rowOff>
    </xdr:to>
    <xdr:sp macro="" textlink="">
      <xdr:nvSpPr>
        <xdr:cNvPr id="695" name="楕円 694"/>
        <xdr:cNvSpPr/>
      </xdr:nvSpPr>
      <xdr:spPr>
        <a:xfrm>
          <a:off x="15430500" y="167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169986</xdr:rowOff>
    </xdr:from>
    <xdr:ext cx="534377" cy="259045"/>
    <xdr:sp macro="" textlink="">
      <xdr:nvSpPr>
        <xdr:cNvPr id="696" name="テキスト ボックス 695"/>
        <xdr:cNvSpPr txBox="1"/>
      </xdr:nvSpPr>
      <xdr:spPr>
        <a:xfrm>
          <a:off x="15214111" y="168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99788</xdr:rowOff>
    </xdr:from>
    <xdr:to>
      <xdr:col>76</xdr:col>
      <xdr:colOff>165100</xdr:colOff>
      <xdr:row>98</xdr:row>
      <xdr:rowOff>29938</xdr:rowOff>
    </xdr:to>
    <xdr:sp macro="" textlink="">
      <xdr:nvSpPr>
        <xdr:cNvPr id="697" name="楕円 696"/>
        <xdr:cNvSpPr/>
      </xdr:nvSpPr>
      <xdr:spPr>
        <a:xfrm>
          <a:off x="14541500" y="167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21065</xdr:rowOff>
    </xdr:from>
    <xdr:ext cx="469744" cy="259045"/>
    <xdr:sp macro="" textlink="">
      <xdr:nvSpPr>
        <xdr:cNvPr id="698" name="テキスト ボックス 697"/>
        <xdr:cNvSpPr txBox="1"/>
      </xdr:nvSpPr>
      <xdr:spPr>
        <a:xfrm>
          <a:off x="14357428" y="1682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98924</xdr:rowOff>
    </xdr:from>
    <xdr:to>
      <xdr:col>72</xdr:col>
      <xdr:colOff>38100</xdr:colOff>
      <xdr:row>98</xdr:row>
      <xdr:rowOff>29074</xdr:rowOff>
    </xdr:to>
    <xdr:sp macro="" textlink="">
      <xdr:nvSpPr>
        <xdr:cNvPr id="699" name="楕円 698"/>
        <xdr:cNvSpPr/>
      </xdr:nvSpPr>
      <xdr:spPr>
        <a:xfrm>
          <a:off x="13652500" y="167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20201</xdr:rowOff>
    </xdr:from>
    <xdr:ext cx="469744" cy="259045"/>
    <xdr:sp macro="" textlink="">
      <xdr:nvSpPr>
        <xdr:cNvPr id="700" name="テキスト ボックス 699"/>
        <xdr:cNvSpPr txBox="1"/>
      </xdr:nvSpPr>
      <xdr:spPr>
        <a:xfrm>
          <a:off x="13468428" y="1682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110520</xdr:rowOff>
    </xdr:from>
    <xdr:to>
      <xdr:col>67</xdr:col>
      <xdr:colOff>101600</xdr:colOff>
      <xdr:row>98</xdr:row>
      <xdr:rowOff>40670</xdr:rowOff>
    </xdr:to>
    <xdr:sp macro="" textlink="">
      <xdr:nvSpPr>
        <xdr:cNvPr id="701" name="楕円 700"/>
        <xdr:cNvSpPr/>
      </xdr:nvSpPr>
      <xdr:spPr>
        <a:xfrm>
          <a:off x="12763500" y="167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31797</xdr:rowOff>
    </xdr:from>
    <xdr:ext cx="469744" cy="259045"/>
    <xdr:sp macro="" textlink="">
      <xdr:nvSpPr>
        <xdr:cNvPr id="702" name="テキスト ボックス 701"/>
        <xdr:cNvSpPr txBox="1"/>
      </xdr:nvSpPr>
      <xdr:spPr>
        <a:xfrm>
          <a:off x="12579428" y="168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115788</xdr:rowOff>
    </xdr:from>
    <xdr:to>
      <xdr:col>116</xdr:col>
      <xdr:colOff>63500</xdr:colOff>
      <xdr:row>38</xdr:row>
      <xdr:rowOff>139700</xdr:rowOff>
    </xdr:to>
    <xdr:cxnSp macro="">
      <xdr:nvCxnSpPr>
        <xdr:cNvPr id="729" name="直線コネクタ 728"/>
        <xdr:cNvCxnSpPr/>
      </xdr:nvCxnSpPr>
      <xdr:spPr>
        <a:xfrm flipV="1">
          <a:off x="21323300" y="6630888"/>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41" name="フローチャート: 判断 740"/>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121256</xdr:rowOff>
    </xdr:from>
    <xdr:ext cx="469744" cy="259045"/>
    <xdr:sp macro="" textlink="">
      <xdr:nvSpPr>
        <xdr:cNvPr id="742" name="テキスト ボックス 741"/>
        <xdr:cNvSpPr txBox="1"/>
      </xdr:nvSpPr>
      <xdr:spPr>
        <a:xfrm>
          <a:off x="18421428"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64988</xdr:rowOff>
    </xdr:from>
    <xdr:to>
      <xdr:col>116</xdr:col>
      <xdr:colOff>114300</xdr:colOff>
      <xdr:row>38</xdr:row>
      <xdr:rowOff>166588</xdr:rowOff>
    </xdr:to>
    <xdr:sp macro="" textlink="">
      <xdr:nvSpPr>
        <xdr:cNvPr id="748" name="楕円 747"/>
        <xdr:cNvSpPr/>
      </xdr:nvSpPr>
      <xdr:spPr>
        <a:xfrm>
          <a:off x="221107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151365</xdr:rowOff>
    </xdr:from>
    <xdr:ext cx="378565" cy="259045"/>
    <xdr:sp macro="" textlink="">
      <xdr:nvSpPr>
        <xdr:cNvPr id="749" name="投資及び出資金該当値テキスト"/>
        <xdr:cNvSpPr txBox="1"/>
      </xdr:nvSpPr>
      <xdr:spPr>
        <a:xfrm>
          <a:off x="22212300" y="649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6" name="フローチャート: 判断 795"/>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28399</xdr:rowOff>
    </xdr:from>
    <xdr:ext cx="469744" cy="259045"/>
    <xdr:sp macro="" textlink="">
      <xdr:nvSpPr>
        <xdr:cNvPr id="797" name="テキスト ボックス 796"/>
        <xdr:cNvSpPr txBox="1"/>
      </xdr:nvSpPr>
      <xdr:spPr>
        <a:xfrm>
          <a:off x="18421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132842</xdr:rowOff>
    </xdr:from>
    <xdr:to>
      <xdr:col>116</xdr:col>
      <xdr:colOff>63500</xdr:colOff>
      <xdr:row>74</xdr:row>
      <xdr:rowOff>155169</xdr:rowOff>
    </xdr:to>
    <xdr:cxnSp macro="">
      <xdr:nvCxnSpPr>
        <xdr:cNvPr id="842" name="直線コネクタ 841"/>
        <xdr:cNvCxnSpPr/>
      </xdr:nvCxnSpPr>
      <xdr:spPr>
        <a:xfrm flipV="1">
          <a:off x="21323300" y="12820142"/>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155169</xdr:rowOff>
    </xdr:from>
    <xdr:to>
      <xdr:col>111</xdr:col>
      <xdr:colOff>177800</xdr:colOff>
      <xdr:row>75</xdr:row>
      <xdr:rowOff>32963</xdr:rowOff>
    </xdr:to>
    <xdr:cxnSp macro="">
      <xdr:nvCxnSpPr>
        <xdr:cNvPr id="845" name="直線コネクタ 844"/>
        <xdr:cNvCxnSpPr/>
      </xdr:nvCxnSpPr>
      <xdr:spPr>
        <a:xfrm flipV="1">
          <a:off x="20434300" y="12842469"/>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18732</xdr:rowOff>
    </xdr:from>
    <xdr:to>
      <xdr:col>107</xdr:col>
      <xdr:colOff>50800</xdr:colOff>
      <xdr:row>75</xdr:row>
      <xdr:rowOff>32963</xdr:rowOff>
    </xdr:to>
    <xdr:cxnSp macro="">
      <xdr:nvCxnSpPr>
        <xdr:cNvPr id="848" name="直線コネクタ 847"/>
        <xdr:cNvCxnSpPr/>
      </xdr:nvCxnSpPr>
      <xdr:spPr>
        <a:xfrm>
          <a:off x="19545300" y="12877482"/>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18732</xdr:rowOff>
    </xdr:from>
    <xdr:to>
      <xdr:col>102</xdr:col>
      <xdr:colOff>114300</xdr:colOff>
      <xdr:row>75</xdr:row>
      <xdr:rowOff>74873</xdr:rowOff>
    </xdr:to>
    <xdr:cxnSp macro="">
      <xdr:nvCxnSpPr>
        <xdr:cNvPr id="851" name="直線コネクタ 850"/>
        <xdr:cNvCxnSpPr/>
      </xdr:nvCxnSpPr>
      <xdr:spPr>
        <a:xfrm flipV="1">
          <a:off x="18656300" y="12877482"/>
          <a:ext cx="889000" cy="5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4" name="フローチャート: 判断 853"/>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121162</xdr:rowOff>
    </xdr:from>
    <xdr:ext cx="534377" cy="259045"/>
    <xdr:sp macro="" textlink="">
      <xdr:nvSpPr>
        <xdr:cNvPr id="855" name="テキスト ボックス 854"/>
        <xdr:cNvSpPr txBox="1"/>
      </xdr:nvSpPr>
      <xdr:spPr>
        <a:xfrm>
          <a:off x="18389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82042</xdr:rowOff>
    </xdr:from>
    <xdr:to>
      <xdr:col>116</xdr:col>
      <xdr:colOff>114300</xdr:colOff>
      <xdr:row>75</xdr:row>
      <xdr:rowOff>12192</xdr:rowOff>
    </xdr:to>
    <xdr:sp macro="" textlink="">
      <xdr:nvSpPr>
        <xdr:cNvPr id="861" name="楕円 860"/>
        <xdr:cNvSpPr/>
      </xdr:nvSpPr>
      <xdr:spPr>
        <a:xfrm>
          <a:off x="221107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104919</xdr:rowOff>
    </xdr:from>
    <xdr:ext cx="534377" cy="259045"/>
    <xdr:sp macro="" textlink="">
      <xdr:nvSpPr>
        <xdr:cNvPr id="862" name="繰出金該当値テキスト"/>
        <xdr:cNvSpPr txBox="1"/>
      </xdr:nvSpPr>
      <xdr:spPr>
        <a:xfrm>
          <a:off x="22212300" y="126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104369</xdr:rowOff>
    </xdr:from>
    <xdr:to>
      <xdr:col>112</xdr:col>
      <xdr:colOff>38100</xdr:colOff>
      <xdr:row>75</xdr:row>
      <xdr:rowOff>34519</xdr:rowOff>
    </xdr:to>
    <xdr:sp macro="" textlink="">
      <xdr:nvSpPr>
        <xdr:cNvPr id="863" name="楕円 862"/>
        <xdr:cNvSpPr/>
      </xdr:nvSpPr>
      <xdr:spPr>
        <a:xfrm>
          <a:off x="212725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51046</xdr:rowOff>
    </xdr:from>
    <xdr:ext cx="534377" cy="259045"/>
    <xdr:sp macro="" textlink="">
      <xdr:nvSpPr>
        <xdr:cNvPr id="864" name="テキスト ボックス 863"/>
        <xdr:cNvSpPr txBox="1"/>
      </xdr:nvSpPr>
      <xdr:spPr>
        <a:xfrm>
          <a:off x="21056111" y="12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153613</xdr:rowOff>
    </xdr:from>
    <xdr:to>
      <xdr:col>107</xdr:col>
      <xdr:colOff>101600</xdr:colOff>
      <xdr:row>75</xdr:row>
      <xdr:rowOff>83763</xdr:rowOff>
    </xdr:to>
    <xdr:sp macro="" textlink="">
      <xdr:nvSpPr>
        <xdr:cNvPr id="865" name="楕円 864"/>
        <xdr:cNvSpPr/>
      </xdr:nvSpPr>
      <xdr:spPr>
        <a:xfrm>
          <a:off x="203835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100290</xdr:rowOff>
    </xdr:from>
    <xdr:ext cx="534377" cy="259045"/>
    <xdr:sp macro="" textlink="">
      <xdr:nvSpPr>
        <xdr:cNvPr id="866" name="テキスト ボックス 865"/>
        <xdr:cNvSpPr txBox="1"/>
      </xdr:nvSpPr>
      <xdr:spPr>
        <a:xfrm>
          <a:off x="20167111" y="126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139382</xdr:rowOff>
    </xdr:from>
    <xdr:to>
      <xdr:col>102</xdr:col>
      <xdr:colOff>165100</xdr:colOff>
      <xdr:row>75</xdr:row>
      <xdr:rowOff>69532</xdr:rowOff>
    </xdr:to>
    <xdr:sp macro="" textlink="">
      <xdr:nvSpPr>
        <xdr:cNvPr id="867" name="楕円 866"/>
        <xdr:cNvSpPr/>
      </xdr:nvSpPr>
      <xdr:spPr>
        <a:xfrm>
          <a:off x="19494500" y="12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86059</xdr:rowOff>
    </xdr:from>
    <xdr:ext cx="534377" cy="259045"/>
    <xdr:sp macro="" textlink="">
      <xdr:nvSpPr>
        <xdr:cNvPr id="868" name="テキスト ボックス 867"/>
        <xdr:cNvSpPr txBox="1"/>
      </xdr:nvSpPr>
      <xdr:spPr>
        <a:xfrm>
          <a:off x="19278111" y="126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24073</xdr:rowOff>
    </xdr:from>
    <xdr:to>
      <xdr:col>98</xdr:col>
      <xdr:colOff>38100</xdr:colOff>
      <xdr:row>75</xdr:row>
      <xdr:rowOff>125673</xdr:rowOff>
    </xdr:to>
    <xdr:sp macro="" textlink="">
      <xdr:nvSpPr>
        <xdr:cNvPr id="869" name="楕円 868"/>
        <xdr:cNvSpPr/>
      </xdr:nvSpPr>
      <xdr:spPr>
        <a:xfrm>
          <a:off x="18605500" y="128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142200</xdr:rowOff>
    </xdr:from>
    <xdr:ext cx="534377" cy="259045"/>
    <xdr:sp macro="" textlink="">
      <xdr:nvSpPr>
        <xdr:cNvPr id="870" name="テキスト ボックス 869"/>
        <xdr:cNvSpPr txBox="1"/>
      </xdr:nvSpPr>
      <xdr:spPr>
        <a:xfrm>
          <a:off x="18389111" y="126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補助費等にかかる経費が類以団体に比べ高い状況である。人件費については、市立短期大学及び消防本部の単独設置が影響しており、補助費等については、病院事業会計や大月都留広域事務組合、東部地域広域水道企業団などの一部事務組合に対する運営補助に多額の経費を要していることが主な要因である。また公債費については、大月東小学校校舎・体育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や大月東中学校プール建替え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に対する起債の償還が始まったことで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増加している。また、普通建設事業費については、事業精査及び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優先順位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付けを行い事業縮小に努め、前年度に比べ、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２２，２０２円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いずれにしても、類以団体に比べて人件費や公債費などの義務的経費が高く、加えて病院事業会計や一部事務組合等への補助・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に多額の経費を要しており、厳しい財政状況となっている。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72753</xdr:rowOff>
    </xdr:from>
    <xdr:to>
      <xdr:col>24</xdr:col>
      <xdr:colOff>63500</xdr:colOff>
      <xdr:row>34</xdr:row>
      <xdr:rowOff>103451</xdr:rowOff>
    </xdr:to>
    <xdr:cxnSp macro="">
      <xdr:nvCxnSpPr>
        <xdr:cNvPr id="63" name="直線コネクタ 62"/>
        <xdr:cNvCxnSpPr/>
      </xdr:nvCxnSpPr>
      <xdr:spPr>
        <a:xfrm flipV="1">
          <a:off x="3797300" y="5902053"/>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103451</xdr:rowOff>
    </xdr:from>
    <xdr:to>
      <xdr:col>19</xdr:col>
      <xdr:colOff>177800</xdr:colOff>
      <xdr:row>34</xdr:row>
      <xdr:rowOff>143619</xdr:rowOff>
    </xdr:to>
    <xdr:cxnSp macro="">
      <xdr:nvCxnSpPr>
        <xdr:cNvPr id="66" name="直線コネクタ 65"/>
        <xdr:cNvCxnSpPr/>
      </xdr:nvCxnSpPr>
      <xdr:spPr>
        <a:xfrm flipV="1">
          <a:off x="2908300" y="59327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94633</xdr:rowOff>
    </xdr:from>
    <xdr:to>
      <xdr:col>15</xdr:col>
      <xdr:colOff>50800</xdr:colOff>
      <xdr:row>34</xdr:row>
      <xdr:rowOff>143619</xdr:rowOff>
    </xdr:to>
    <xdr:cxnSp macro="">
      <xdr:nvCxnSpPr>
        <xdr:cNvPr id="69" name="直線コネクタ 68"/>
        <xdr:cNvCxnSpPr/>
      </xdr:nvCxnSpPr>
      <xdr:spPr>
        <a:xfrm>
          <a:off x="2019300" y="59239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94633</xdr:rowOff>
    </xdr:from>
    <xdr:to>
      <xdr:col>10</xdr:col>
      <xdr:colOff>114300</xdr:colOff>
      <xdr:row>34</xdr:row>
      <xdr:rowOff>111288</xdr:rowOff>
    </xdr:to>
    <xdr:cxnSp macro="">
      <xdr:nvCxnSpPr>
        <xdr:cNvPr id="72" name="直線コネクタ 71"/>
        <xdr:cNvCxnSpPr/>
      </xdr:nvCxnSpPr>
      <xdr:spPr>
        <a:xfrm flipV="1">
          <a:off x="1130300" y="592393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99984</xdr:rowOff>
    </xdr:from>
    <xdr:ext cx="469744" cy="259045"/>
    <xdr:sp macro="" textlink="">
      <xdr:nvSpPr>
        <xdr:cNvPr id="76" name="テキスト ボックス 75"/>
        <xdr:cNvSpPr txBox="1"/>
      </xdr:nvSpPr>
      <xdr:spPr>
        <a:xfrm>
          <a:off x="895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21953</xdr:rowOff>
    </xdr:from>
    <xdr:to>
      <xdr:col>24</xdr:col>
      <xdr:colOff>114300</xdr:colOff>
      <xdr:row>34</xdr:row>
      <xdr:rowOff>123553</xdr:rowOff>
    </xdr:to>
    <xdr:sp macro="" textlink="">
      <xdr:nvSpPr>
        <xdr:cNvPr id="82" name="楕円 81"/>
        <xdr:cNvSpPr/>
      </xdr:nvSpPr>
      <xdr:spPr>
        <a:xfrm>
          <a:off x="4584700" y="58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44830</xdr:rowOff>
    </xdr:from>
    <xdr:ext cx="469744" cy="259045"/>
    <xdr:sp macro="" textlink="">
      <xdr:nvSpPr>
        <xdr:cNvPr id="83" name="議会費該当値テキスト"/>
        <xdr:cNvSpPr txBox="1"/>
      </xdr:nvSpPr>
      <xdr:spPr>
        <a:xfrm>
          <a:off x="4686300" y="570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52651</xdr:rowOff>
    </xdr:from>
    <xdr:to>
      <xdr:col>20</xdr:col>
      <xdr:colOff>38100</xdr:colOff>
      <xdr:row>34</xdr:row>
      <xdr:rowOff>154251</xdr:rowOff>
    </xdr:to>
    <xdr:sp macro="" textlink="">
      <xdr:nvSpPr>
        <xdr:cNvPr id="84" name="楕円 83"/>
        <xdr:cNvSpPr/>
      </xdr:nvSpPr>
      <xdr:spPr>
        <a:xfrm>
          <a:off x="3746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170778</xdr:rowOff>
    </xdr:from>
    <xdr:ext cx="469744" cy="259045"/>
    <xdr:sp macro="" textlink="">
      <xdr:nvSpPr>
        <xdr:cNvPr id="85" name="テキスト ボックス 84"/>
        <xdr:cNvSpPr txBox="1"/>
      </xdr:nvSpPr>
      <xdr:spPr>
        <a:xfrm>
          <a:off x="3562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92819</xdr:rowOff>
    </xdr:from>
    <xdr:to>
      <xdr:col>15</xdr:col>
      <xdr:colOff>101600</xdr:colOff>
      <xdr:row>35</xdr:row>
      <xdr:rowOff>22969</xdr:rowOff>
    </xdr:to>
    <xdr:sp macro="" textlink="">
      <xdr:nvSpPr>
        <xdr:cNvPr id="86" name="楕円 85"/>
        <xdr:cNvSpPr/>
      </xdr:nvSpPr>
      <xdr:spPr>
        <a:xfrm>
          <a:off x="2857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39496</xdr:rowOff>
    </xdr:from>
    <xdr:ext cx="469744" cy="259045"/>
    <xdr:sp macro="" textlink="">
      <xdr:nvSpPr>
        <xdr:cNvPr id="87" name="テキスト ボックス 86"/>
        <xdr:cNvSpPr txBox="1"/>
      </xdr:nvSpPr>
      <xdr:spPr>
        <a:xfrm>
          <a:off x="2673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43833</xdr:rowOff>
    </xdr:from>
    <xdr:to>
      <xdr:col>10</xdr:col>
      <xdr:colOff>165100</xdr:colOff>
      <xdr:row>34</xdr:row>
      <xdr:rowOff>145433</xdr:rowOff>
    </xdr:to>
    <xdr:sp macro="" textlink="">
      <xdr:nvSpPr>
        <xdr:cNvPr id="88" name="楕円 87"/>
        <xdr:cNvSpPr/>
      </xdr:nvSpPr>
      <xdr:spPr>
        <a:xfrm>
          <a:off x="1968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161960</xdr:rowOff>
    </xdr:from>
    <xdr:ext cx="469744" cy="259045"/>
    <xdr:sp macro="" textlink="">
      <xdr:nvSpPr>
        <xdr:cNvPr id="89" name="テキスト ボックス 88"/>
        <xdr:cNvSpPr txBox="1"/>
      </xdr:nvSpPr>
      <xdr:spPr>
        <a:xfrm>
          <a:off x="1784428"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60488</xdr:rowOff>
    </xdr:from>
    <xdr:to>
      <xdr:col>6</xdr:col>
      <xdr:colOff>38100</xdr:colOff>
      <xdr:row>34</xdr:row>
      <xdr:rowOff>162088</xdr:rowOff>
    </xdr:to>
    <xdr:sp macro="" textlink="">
      <xdr:nvSpPr>
        <xdr:cNvPr id="90" name="楕円 89"/>
        <xdr:cNvSpPr/>
      </xdr:nvSpPr>
      <xdr:spPr>
        <a:xfrm>
          <a:off x="1079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7165</xdr:rowOff>
    </xdr:from>
    <xdr:ext cx="469744" cy="259045"/>
    <xdr:sp macro="" textlink="">
      <xdr:nvSpPr>
        <xdr:cNvPr id="91" name="テキスト ボックス 90"/>
        <xdr:cNvSpPr txBox="1"/>
      </xdr:nvSpPr>
      <xdr:spPr>
        <a:xfrm>
          <a:off x="895428"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131231</xdr:rowOff>
    </xdr:from>
    <xdr:to>
      <xdr:col>24</xdr:col>
      <xdr:colOff>63500</xdr:colOff>
      <xdr:row>57</xdr:row>
      <xdr:rowOff>137261</xdr:rowOff>
    </xdr:to>
    <xdr:cxnSp macro="">
      <xdr:nvCxnSpPr>
        <xdr:cNvPr id="120" name="直線コネクタ 119"/>
        <xdr:cNvCxnSpPr/>
      </xdr:nvCxnSpPr>
      <xdr:spPr>
        <a:xfrm flipV="1">
          <a:off x="3797300" y="9903881"/>
          <a:ext cx="8382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119427</xdr:rowOff>
    </xdr:from>
    <xdr:to>
      <xdr:col>19</xdr:col>
      <xdr:colOff>177800</xdr:colOff>
      <xdr:row>57</xdr:row>
      <xdr:rowOff>137261</xdr:rowOff>
    </xdr:to>
    <xdr:cxnSp macro="">
      <xdr:nvCxnSpPr>
        <xdr:cNvPr id="123" name="直線コネクタ 122"/>
        <xdr:cNvCxnSpPr/>
      </xdr:nvCxnSpPr>
      <xdr:spPr>
        <a:xfrm>
          <a:off x="2908300" y="9892077"/>
          <a:ext cx="889000" cy="1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119427</xdr:rowOff>
    </xdr:from>
    <xdr:to>
      <xdr:col>15</xdr:col>
      <xdr:colOff>50800</xdr:colOff>
      <xdr:row>57</xdr:row>
      <xdr:rowOff>157211</xdr:rowOff>
    </xdr:to>
    <xdr:cxnSp macro="">
      <xdr:nvCxnSpPr>
        <xdr:cNvPr id="126" name="直線コネクタ 125"/>
        <xdr:cNvCxnSpPr/>
      </xdr:nvCxnSpPr>
      <xdr:spPr>
        <a:xfrm flipV="1">
          <a:off x="2019300" y="9892077"/>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157211</xdr:rowOff>
    </xdr:from>
    <xdr:to>
      <xdr:col>10</xdr:col>
      <xdr:colOff>114300</xdr:colOff>
      <xdr:row>58</xdr:row>
      <xdr:rowOff>13749</xdr:rowOff>
    </xdr:to>
    <xdr:cxnSp macro="">
      <xdr:nvCxnSpPr>
        <xdr:cNvPr id="129" name="直線コネクタ 128"/>
        <xdr:cNvCxnSpPr/>
      </xdr:nvCxnSpPr>
      <xdr:spPr>
        <a:xfrm flipV="1">
          <a:off x="1130300" y="9929861"/>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48981</xdr:rowOff>
    </xdr:from>
    <xdr:ext cx="534377" cy="259045"/>
    <xdr:sp macro="" textlink="">
      <xdr:nvSpPr>
        <xdr:cNvPr id="133" name="テキスト ボックス 132"/>
        <xdr:cNvSpPr txBox="1"/>
      </xdr:nvSpPr>
      <xdr:spPr>
        <a:xfrm>
          <a:off x="863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80431</xdr:rowOff>
    </xdr:from>
    <xdr:to>
      <xdr:col>24</xdr:col>
      <xdr:colOff>114300</xdr:colOff>
      <xdr:row>58</xdr:row>
      <xdr:rowOff>10581</xdr:rowOff>
    </xdr:to>
    <xdr:sp macro="" textlink="">
      <xdr:nvSpPr>
        <xdr:cNvPr id="139" name="楕円 138"/>
        <xdr:cNvSpPr/>
      </xdr:nvSpPr>
      <xdr:spPr>
        <a:xfrm>
          <a:off x="4584700" y="98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86461</xdr:rowOff>
    </xdr:from>
    <xdr:to>
      <xdr:col>20</xdr:col>
      <xdr:colOff>38100</xdr:colOff>
      <xdr:row>58</xdr:row>
      <xdr:rowOff>16611</xdr:rowOff>
    </xdr:to>
    <xdr:sp macro="" textlink="">
      <xdr:nvSpPr>
        <xdr:cNvPr id="141" name="楕円 140"/>
        <xdr:cNvSpPr/>
      </xdr:nvSpPr>
      <xdr:spPr>
        <a:xfrm>
          <a:off x="3746500" y="98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33138</xdr:rowOff>
    </xdr:from>
    <xdr:ext cx="534377" cy="259045"/>
    <xdr:sp macro="" textlink="">
      <xdr:nvSpPr>
        <xdr:cNvPr id="142" name="テキスト ボックス 141"/>
        <xdr:cNvSpPr txBox="1"/>
      </xdr:nvSpPr>
      <xdr:spPr>
        <a:xfrm>
          <a:off x="3530111" y="96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68627</xdr:rowOff>
    </xdr:from>
    <xdr:to>
      <xdr:col>15</xdr:col>
      <xdr:colOff>101600</xdr:colOff>
      <xdr:row>57</xdr:row>
      <xdr:rowOff>170227</xdr:rowOff>
    </xdr:to>
    <xdr:sp macro="" textlink="">
      <xdr:nvSpPr>
        <xdr:cNvPr id="143" name="楕円 142"/>
        <xdr:cNvSpPr/>
      </xdr:nvSpPr>
      <xdr:spPr>
        <a:xfrm>
          <a:off x="2857500" y="98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15304</xdr:rowOff>
    </xdr:from>
    <xdr:ext cx="534377" cy="259045"/>
    <xdr:sp macro="" textlink="">
      <xdr:nvSpPr>
        <xdr:cNvPr id="144" name="テキスト ボックス 143"/>
        <xdr:cNvSpPr txBox="1"/>
      </xdr:nvSpPr>
      <xdr:spPr>
        <a:xfrm>
          <a:off x="2641111" y="961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106411</xdr:rowOff>
    </xdr:from>
    <xdr:to>
      <xdr:col>10</xdr:col>
      <xdr:colOff>165100</xdr:colOff>
      <xdr:row>58</xdr:row>
      <xdr:rowOff>36561</xdr:rowOff>
    </xdr:to>
    <xdr:sp macro="" textlink="">
      <xdr:nvSpPr>
        <xdr:cNvPr id="145" name="楕円 144"/>
        <xdr:cNvSpPr/>
      </xdr:nvSpPr>
      <xdr:spPr>
        <a:xfrm>
          <a:off x="1968500" y="9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27688</xdr:rowOff>
    </xdr:from>
    <xdr:ext cx="534377" cy="259045"/>
    <xdr:sp macro="" textlink="">
      <xdr:nvSpPr>
        <xdr:cNvPr id="146" name="テキスト ボックス 145"/>
        <xdr:cNvSpPr txBox="1"/>
      </xdr:nvSpPr>
      <xdr:spPr>
        <a:xfrm>
          <a:off x="1752111" y="997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134399</xdr:rowOff>
    </xdr:from>
    <xdr:to>
      <xdr:col>6</xdr:col>
      <xdr:colOff>38100</xdr:colOff>
      <xdr:row>58</xdr:row>
      <xdr:rowOff>64549</xdr:rowOff>
    </xdr:to>
    <xdr:sp macro="" textlink="">
      <xdr:nvSpPr>
        <xdr:cNvPr id="147" name="楕円 146"/>
        <xdr:cNvSpPr/>
      </xdr:nvSpPr>
      <xdr:spPr>
        <a:xfrm>
          <a:off x="1079500" y="99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55676</xdr:rowOff>
    </xdr:from>
    <xdr:ext cx="534377" cy="259045"/>
    <xdr:sp macro="" textlink="">
      <xdr:nvSpPr>
        <xdr:cNvPr id="148" name="テキスト ボックス 147"/>
        <xdr:cNvSpPr txBox="1"/>
      </xdr:nvSpPr>
      <xdr:spPr>
        <a:xfrm>
          <a:off x="863111" y="99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167551</xdr:rowOff>
    </xdr:from>
    <xdr:to>
      <xdr:col>24</xdr:col>
      <xdr:colOff>63500</xdr:colOff>
      <xdr:row>78</xdr:row>
      <xdr:rowOff>26177</xdr:rowOff>
    </xdr:to>
    <xdr:cxnSp macro="">
      <xdr:nvCxnSpPr>
        <xdr:cNvPr id="178" name="直線コネクタ 177"/>
        <xdr:cNvCxnSpPr/>
      </xdr:nvCxnSpPr>
      <xdr:spPr>
        <a:xfrm>
          <a:off x="3797300" y="13369201"/>
          <a:ext cx="8382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138984</xdr:rowOff>
    </xdr:from>
    <xdr:to>
      <xdr:col>19</xdr:col>
      <xdr:colOff>177800</xdr:colOff>
      <xdr:row>77</xdr:row>
      <xdr:rowOff>167551</xdr:rowOff>
    </xdr:to>
    <xdr:cxnSp macro="">
      <xdr:nvCxnSpPr>
        <xdr:cNvPr id="181" name="直線コネクタ 180"/>
        <xdr:cNvCxnSpPr/>
      </xdr:nvCxnSpPr>
      <xdr:spPr>
        <a:xfrm>
          <a:off x="2908300" y="13340634"/>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138984</xdr:rowOff>
    </xdr:from>
    <xdr:to>
      <xdr:col>15</xdr:col>
      <xdr:colOff>50800</xdr:colOff>
      <xdr:row>78</xdr:row>
      <xdr:rowOff>41875</xdr:rowOff>
    </xdr:to>
    <xdr:cxnSp macro="">
      <xdr:nvCxnSpPr>
        <xdr:cNvPr id="184" name="直線コネクタ 183"/>
        <xdr:cNvCxnSpPr/>
      </xdr:nvCxnSpPr>
      <xdr:spPr>
        <a:xfrm flipV="1">
          <a:off x="2019300" y="13340634"/>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41875</xdr:rowOff>
    </xdr:from>
    <xdr:to>
      <xdr:col>10</xdr:col>
      <xdr:colOff>114300</xdr:colOff>
      <xdr:row>78</xdr:row>
      <xdr:rowOff>55363</xdr:rowOff>
    </xdr:to>
    <xdr:cxnSp macro="">
      <xdr:nvCxnSpPr>
        <xdr:cNvPr id="187" name="直線コネクタ 186"/>
        <xdr:cNvCxnSpPr/>
      </xdr:nvCxnSpPr>
      <xdr:spPr>
        <a:xfrm flipV="1">
          <a:off x="1130300" y="13414975"/>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40522</xdr:rowOff>
    </xdr:from>
    <xdr:ext cx="599010" cy="259045"/>
    <xdr:sp macro="" textlink="">
      <xdr:nvSpPr>
        <xdr:cNvPr id="191" name="テキスト ボックス 190"/>
        <xdr:cNvSpPr txBox="1"/>
      </xdr:nvSpPr>
      <xdr:spPr>
        <a:xfrm>
          <a:off x="830795" y="1307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146827</xdr:rowOff>
    </xdr:from>
    <xdr:to>
      <xdr:col>24</xdr:col>
      <xdr:colOff>114300</xdr:colOff>
      <xdr:row>78</xdr:row>
      <xdr:rowOff>76977</xdr:rowOff>
    </xdr:to>
    <xdr:sp macro="" textlink="">
      <xdr:nvSpPr>
        <xdr:cNvPr id="197" name="楕円 196"/>
        <xdr:cNvSpPr/>
      </xdr:nvSpPr>
      <xdr:spPr>
        <a:xfrm>
          <a:off x="45847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61754</xdr:rowOff>
    </xdr:from>
    <xdr:ext cx="599010" cy="259045"/>
    <xdr:sp macro="" textlink="">
      <xdr:nvSpPr>
        <xdr:cNvPr id="198" name="民生費該当値テキスト"/>
        <xdr:cNvSpPr txBox="1"/>
      </xdr:nvSpPr>
      <xdr:spPr>
        <a:xfrm>
          <a:off x="4686300" y="1326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116751</xdr:rowOff>
    </xdr:from>
    <xdr:to>
      <xdr:col>20</xdr:col>
      <xdr:colOff>38100</xdr:colOff>
      <xdr:row>78</xdr:row>
      <xdr:rowOff>46901</xdr:rowOff>
    </xdr:to>
    <xdr:sp macro="" textlink="">
      <xdr:nvSpPr>
        <xdr:cNvPr id="199" name="楕円 198"/>
        <xdr:cNvSpPr/>
      </xdr:nvSpPr>
      <xdr:spPr>
        <a:xfrm>
          <a:off x="3746500" y="133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38028</xdr:rowOff>
    </xdr:from>
    <xdr:ext cx="599010" cy="259045"/>
    <xdr:sp macro="" textlink="">
      <xdr:nvSpPr>
        <xdr:cNvPr id="200" name="テキスト ボックス 199"/>
        <xdr:cNvSpPr txBox="1"/>
      </xdr:nvSpPr>
      <xdr:spPr>
        <a:xfrm>
          <a:off x="3497795" y="1341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88184</xdr:rowOff>
    </xdr:from>
    <xdr:to>
      <xdr:col>15</xdr:col>
      <xdr:colOff>101600</xdr:colOff>
      <xdr:row>78</xdr:row>
      <xdr:rowOff>18334</xdr:rowOff>
    </xdr:to>
    <xdr:sp macro="" textlink="">
      <xdr:nvSpPr>
        <xdr:cNvPr id="201" name="楕円 200"/>
        <xdr:cNvSpPr/>
      </xdr:nvSpPr>
      <xdr:spPr>
        <a:xfrm>
          <a:off x="2857500" y="132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9461</xdr:rowOff>
    </xdr:from>
    <xdr:ext cx="599010" cy="259045"/>
    <xdr:sp macro="" textlink="">
      <xdr:nvSpPr>
        <xdr:cNvPr id="202" name="テキスト ボックス 201"/>
        <xdr:cNvSpPr txBox="1"/>
      </xdr:nvSpPr>
      <xdr:spPr>
        <a:xfrm>
          <a:off x="2608795" y="1338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162525</xdr:rowOff>
    </xdr:from>
    <xdr:to>
      <xdr:col>10</xdr:col>
      <xdr:colOff>165100</xdr:colOff>
      <xdr:row>78</xdr:row>
      <xdr:rowOff>92675</xdr:rowOff>
    </xdr:to>
    <xdr:sp macro="" textlink="">
      <xdr:nvSpPr>
        <xdr:cNvPr id="203" name="楕円 202"/>
        <xdr:cNvSpPr/>
      </xdr:nvSpPr>
      <xdr:spPr>
        <a:xfrm>
          <a:off x="1968500" y="133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83802</xdr:rowOff>
    </xdr:from>
    <xdr:ext cx="599010" cy="259045"/>
    <xdr:sp macro="" textlink="">
      <xdr:nvSpPr>
        <xdr:cNvPr id="204" name="テキスト ボックス 203"/>
        <xdr:cNvSpPr txBox="1"/>
      </xdr:nvSpPr>
      <xdr:spPr>
        <a:xfrm>
          <a:off x="1719795" y="134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4563</xdr:rowOff>
    </xdr:from>
    <xdr:to>
      <xdr:col>6</xdr:col>
      <xdr:colOff>38100</xdr:colOff>
      <xdr:row>78</xdr:row>
      <xdr:rowOff>106163</xdr:rowOff>
    </xdr:to>
    <xdr:sp macro="" textlink="">
      <xdr:nvSpPr>
        <xdr:cNvPr id="205" name="楕円 204"/>
        <xdr:cNvSpPr/>
      </xdr:nvSpPr>
      <xdr:spPr>
        <a:xfrm>
          <a:off x="1079500" y="133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97290</xdr:rowOff>
    </xdr:from>
    <xdr:ext cx="599010" cy="259045"/>
    <xdr:sp macro="" textlink="">
      <xdr:nvSpPr>
        <xdr:cNvPr id="206" name="テキスト ボックス 205"/>
        <xdr:cNvSpPr txBox="1"/>
      </xdr:nvSpPr>
      <xdr:spPr>
        <a:xfrm>
          <a:off x="830795" y="1347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113302</xdr:rowOff>
    </xdr:from>
    <xdr:to>
      <xdr:col>24</xdr:col>
      <xdr:colOff>63500</xdr:colOff>
      <xdr:row>94</xdr:row>
      <xdr:rowOff>125440</xdr:rowOff>
    </xdr:to>
    <xdr:cxnSp macro="">
      <xdr:nvCxnSpPr>
        <xdr:cNvPr id="237" name="直線コネクタ 236"/>
        <xdr:cNvCxnSpPr/>
      </xdr:nvCxnSpPr>
      <xdr:spPr>
        <a:xfrm>
          <a:off x="3797300" y="16229602"/>
          <a:ext cx="8382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26946</xdr:rowOff>
    </xdr:from>
    <xdr:to>
      <xdr:col>19</xdr:col>
      <xdr:colOff>177800</xdr:colOff>
      <xdr:row>94</xdr:row>
      <xdr:rowOff>113302</xdr:rowOff>
    </xdr:to>
    <xdr:cxnSp macro="">
      <xdr:nvCxnSpPr>
        <xdr:cNvPr id="240" name="直線コネクタ 239"/>
        <xdr:cNvCxnSpPr/>
      </xdr:nvCxnSpPr>
      <xdr:spPr>
        <a:xfrm>
          <a:off x="2908300" y="16143246"/>
          <a:ext cx="889000" cy="8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26946</xdr:rowOff>
    </xdr:from>
    <xdr:to>
      <xdr:col>15</xdr:col>
      <xdr:colOff>50800</xdr:colOff>
      <xdr:row>94</xdr:row>
      <xdr:rowOff>148365</xdr:rowOff>
    </xdr:to>
    <xdr:cxnSp macro="">
      <xdr:nvCxnSpPr>
        <xdr:cNvPr id="243" name="直線コネクタ 242"/>
        <xdr:cNvCxnSpPr/>
      </xdr:nvCxnSpPr>
      <xdr:spPr>
        <a:xfrm flipV="1">
          <a:off x="2019300" y="16143246"/>
          <a:ext cx="889000" cy="12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58939</xdr:rowOff>
    </xdr:from>
    <xdr:to>
      <xdr:col>10</xdr:col>
      <xdr:colOff>114300</xdr:colOff>
      <xdr:row>94</xdr:row>
      <xdr:rowOff>148365</xdr:rowOff>
    </xdr:to>
    <xdr:cxnSp macro="">
      <xdr:nvCxnSpPr>
        <xdr:cNvPr id="246" name="直線コネクタ 245"/>
        <xdr:cNvCxnSpPr/>
      </xdr:nvCxnSpPr>
      <xdr:spPr>
        <a:xfrm>
          <a:off x="1130300" y="16175239"/>
          <a:ext cx="889000" cy="8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47341</xdr:rowOff>
    </xdr:from>
    <xdr:ext cx="534377" cy="259045"/>
    <xdr:sp macro="" textlink="">
      <xdr:nvSpPr>
        <xdr:cNvPr id="250" name="テキスト ボックス 249"/>
        <xdr:cNvSpPr txBox="1"/>
      </xdr:nvSpPr>
      <xdr:spPr>
        <a:xfrm>
          <a:off x="863111" y="1667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74640</xdr:rowOff>
    </xdr:from>
    <xdr:to>
      <xdr:col>24</xdr:col>
      <xdr:colOff>114300</xdr:colOff>
      <xdr:row>95</xdr:row>
      <xdr:rowOff>4790</xdr:rowOff>
    </xdr:to>
    <xdr:sp macro="" textlink="">
      <xdr:nvSpPr>
        <xdr:cNvPr id="256" name="楕円 255"/>
        <xdr:cNvSpPr/>
      </xdr:nvSpPr>
      <xdr:spPr>
        <a:xfrm>
          <a:off x="4584700" y="161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97517</xdr:rowOff>
    </xdr:from>
    <xdr:ext cx="534377" cy="259045"/>
    <xdr:sp macro="" textlink="">
      <xdr:nvSpPr>
        <xdr:cNvPr id="257" name="衛生費該当値テキスト"/>
        <xdr:cNvSpPr txBox="1"/>
      </xdr:nvSpPr>
      <xdr:spPr>
        <a:xfrm>
          <a:off x="4686300" y="160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62502</xdr:rowOff>
    </xdr:from>
    <xdr:to>
      <xdr:col>20</xdr:col>
      <xdr:colOff>38100</xdr:colOff>
      <xdr:row>94</xdr:row>
      <xdr:rowOff>164102</xdr:rowOff>
    </xdr:to>
    <xdr:sp macro="" textlink="">
      <xdr:nvSpPr>
        <xdr:cNvPr id="258" name="楕円 257"/>
        <xdr:cNvSpPr/>
      </xdr:nvSpPr>
      <xdr:spPr>
        <a:xfrm>
          <a:off x="3746500" y="161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9179</xdr:rowOff>
    </xdr:from>
    <xdr:ext cx="534377" cy="259045"/>
    <xdr:sp macro="" textlink="">
      <xdr:nvSpPr>
        <xdr:cNvPr id="259" name="テキスト ボックス 258"/>
        <xdr:cNvSpPr txBox="1"/>
      </xdr:nvSpPr>
      <xdr:spPr>
        <a:xfrm>
          <a:off x="3530111" y="159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147596</xdr:rowOff>
    </xdr:from>
    <xdr:to>
      <xdr:col>15</xdr:col>
      <xdr:colOff>101600</xdr:colOff>
      <xdr:row>94</xdr:row>
      <xdr:rowOff>77746</xdr:rowOff>
    </xdr:to>
    <xdr:sp macro="" textlink="">
      <xdr:nvSpPr>
        <xdr:cNvPr id="260" name="楕円 259"/>
        <xdr:cNvSpPr/>
      </xdr:nvSpPr>
      <xdr:spPr>
        <a:xfrm>
          <a:off x="2857500" y="160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94273</xdr:rowOff>
    </xdr:from>
    <xdr:ext cx="534377" cy="259045"/>
    <xdr:sp macro="" textlink="">
      <xdr:nvSpPr>
        <xdr:cNvPr id="261" name="テキスト ボックス 260"/>
        <xdr:cNvSpPr txBox="1"/>
      </xdr:nvSpPr>
      <xdr:spPr>
        <a:xfrm>
          <a:off x="2641111" y="158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97565</xdr:rowOff>
    </xdr:from>
    <xdr:to>
      <xdr:col>10</xdr:col>
      <xdr:colOff>165100</xdr:colOff>
      <xdr:row>95</xdr:row>
      <xdr:rowOff>27715</xdr:rowOff>
    </xdr:to>
    <xdr:sp macro="" textlink="">
      <xdr:nvSpPr>
        <xdr:cNvPr id="262" name="楕円 261"/>
        <xdr:cNvSpPr/>
      </xdr:nvSpPr>
      <xdr:spPr>
        <a:xfrm>
          <a:off x="1968500" y="162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44242</xdr:rowOff>
    </xdr:from>
    <xdr:ext cx="534377" cy="259045"/>
    <xdr:sp macro="" textlink="">
      <xdr:nvSpPr>
        <xdr:cNvPr id="263" name="テキスト ボックス 262"/>
        <xdr:cNvSpPr txBox="1"/>
      </xdr:nvSpPr>
      <xdr:spPr>
        <a:xfrm>
          <a:off x="1752111" y="1598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8139</xdr:rowOff>
    </xdr:from>
    <xdr:to>
      <xdr:col>6</xdr:col>
      <xdr:colOff>38100</xdr:colOff>
      <xdr:row>94</xdr:row>
      <xdr:rowOff>109739</xdr:rowOff>
    </xdr:to>
    <xdr:sp macro="" textlink="">
      <xdr:nvSpPr>
        <xdr:cNvPr id="264" name="楕円 263"/>
        <xdr:cNvSpPr/>
      </xdr:nvSpPr>
      <xdr:spPr>
        <a:xfrm>
          <a:off x="1079500" y="161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126266</xdr:rowOff>
    </xdr:from>
    <xdr:ext cx="534377" cy="259045"/>
    <xdr:sp macro="" textlink="">
      <xdr:nvSpPr>
        <xdr:cNvPr id="265" name="テキスト ボックス 264"/>
        <xdr:cNvSpPr txBox="1"/>
      </xdr:nvSpPr>
      <xdr:spPr>
        <a:xfrm>
          <a:off x="863111" y="1589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483</xdr:rowOff>
    </xdr:from>
    <xdr:to>
      <xdr:col>55</xdr:col>
      <xdr:colOff>0</xdr:colOff>
      <xdr:row>38</xdr:row>
      <xdr:rowOff>10084</xdr:rowOff>
    </xdr:to>
    <xdr:cxnSp macro="">
      <xdr:nvCxnSpPr>
        <xdr:cNvPr id="292" name="直線コネクタ 291"/>
        <xdr:cNvCxnSpPr/>
      </xdr:nvCxnSpPr>
      <xdr:spPr>
        <a:xfrm flipV="1">
          <a:off x="9639300" y="6515583"/>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xdr:rowOff>
    </xdr:from>
    <xdr:to>
      <xdr:col>50</xdr:col>
      <xdr:colOff>114300</xdr:colOff>
      <xdr:row>38</xdr:row>
      <xdr:rowOff>10084</xdr:rowOff>
    </xdr:to>
    <xdr:cxnSp macro="">
      <xdr:nvCxnSpPr>
        <xdr:cNvPr id="295" name="直線コネクタ 294"/>
        <xdr:cNvCxnSpPr/>
      </xdr:nvCxnSpPr>
      <xdr:spPr>
        <a:xfrm>
          <a:off x="8750300" y="652449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134442</xdr:rowOff>
    </xdr:from>
    <xdr:to>
      <xdr:col>45</xdr:col>
      <xdr:colOff>177800</xdr:colOff>
      <xdr:row>38</xdr:row>
      <xdr:rowOff>9398</xdr:rowOff>
    </xdr:to>
    <xdr:cxnSp macro="">
      <xdr:nvCxnSpPr>
        <xdr:cNvPr id="298" name="直線コネクタ 297"/>
        <xdr:cNvCxnSpPr/>
      </xdr:nvCxnSpPr>
      <xdr:spPr>
        <a:xfrm>
          <a:off x="7861300" y="6478092"/>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74320</xdr:rowOff>
    </xdr:from>
    <xdr:to>
      <xdr:col>41</xdr:col>
      <xdr:colOff>50800</xdr:colOff>
      <xdr:row>37</xdr:row>
      <xdr:rowOff>134442</xdr:rowOff>
    </xdr:to>
    <xdr:cxnSp macro="">
      <xdr:nvCxnSpPr>
        <xdr:cNvPr id="301" name="直線コネクタ 300"/>
        <xdr:cNvCxnSpPr/>
      </xdr:nvCxnSpPr>
      <xdr:spPr>
        <a:xfrm>
          <a:off x="6972300" y="6417970"/>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62095</xdr:rowOff>
    </xdr:from>
    <xdr:ext cx="469744" cy="259045"/>
    <xdr:sp macro="" textlink="">
      <xdr:nvSpPr>
        <xdr:cNvPr id="305" name="テキスト ボックス 304"/>
        <xdr:cNvSpPr txBox="1"/>
      </xdr:nvSpPr>
      <xdr:spPr>
        <a:xfrm>
          <a:off x="6737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121133</xdr:rowOff>
    </xdr:from>
    <xdr:to>
      <xdr:col>55</xdr:col>
      <xdr:colOff>50800</xdr:colOff>
      <xdr:row>38</xdr:row>
      <xdr:rowOff>51282</xdr:rowOff>
    </xdr:to>
    <xdr:sp macro="" textlink="">
      <xdr:nvSpPr>
        <xdr:cNvPr id="311" name="楕円 310"/>
        <xdr:cNvSpPr/>
      </xdr:nvSpPr>
      <xdr:spPr>
        <a:xfrm>
          <a:off x="104267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99560</xdr:rowOff>
    </xdr:from>
    <xdr:ext cx="378565" cy="259045"/>
    <xdr:sp macro="" textlink="">
      <xdr:nvSpPr>
        <xdr:cNvPr id="312" name="労働費該当値テキスト"/>
        <xdr:cNvSpPr txBox="1"/>
      </xdr:nvSpPr>
      <xdr:spPr>
        <a:xfrm>
          <a:off x="10528300" y="644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130734</xdr:rowOff>
    </xdr:from>
    <xdr:to>
      <xdr:col>50</xdr:col>
      <xdr:colOff>165100</xdr:colOff>
      <xdr:row>38</xdr:row>
      <xdr:rowOff>60884</xdr:rowOff>
    </xdr:to>
    <xdr:sp macro="" textlink="">
      <xdr:nvSpPr>
        <xdr:cNvPr id="313" name="楕円 312"/>
        <xdr:cNvSpPr/>
      </xdr:nvSpPr>
      <xdr:spPr>
        <a:xfrm>
          <a:off x="9588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314" name="テキスト ボックス 313"/>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130048</xdr:rowOff>
    </xdr:from>
    <xdr:to>
      <xdr:col>46</xdr:col>
      <xdr:colOff>38100</xdr:colOff>
      <xdr:row>38</xdr:row>
      <xdr:rowOff>60198</xdr:rowOff>
    </xdr:to>
    <xdr:sp macro="" textlink="">
      <xdr:nvSpPr>
        <xdr:cNvPr id="315" name="楕円 314"/>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51325</xdr:rowOff>
    </xdr:from>
    <xdr:ext cx="378565" cy="259045"/>
    <xdr:sp macro="" textlink="">
      <xdr:nvSpPr>
        <xdr:cNvPr id="316" name="テキスト ボックス 315"/>
        <xdr:cNvSpPr txBox="1"/>
      </xdr:nvSpPr>
      <xdr:spPr>
        <a:xfrm>
          <a:off x="8561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83642</xdr:rowOff>
    </xdr:from>
    <xdr:to>
      <xdr:col>41</xdr:col>
      <xdr:colOff>101600</xdr:colOff>
      <xdr:row>38</xdr:row>
      <xdr:rowOff>13792</xdr:rowOff>
    </xdr:to>
    <xdr:sp macro="" textlink="">
      <xdr:nvSpPr>
        <xdr:cNvPr id="317" name="楕円 316"/>
        <xdr:cNvSpPr/>
      </xdr:nvSpPr>
      <xdr:spPr>
        <a:xfrm>
          <a:off x="7810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4919</xdr:rowOff>
    </xdr:from>
    <xdr:ext cx="378565" cy="259045"/>
    <xdr:sp macro="" textlink="">
      <xdr:nvSpPr>
        <xdr:cNvPr id="318" name="テキスト ボックス 317"/>
        <xdr:cNvSpPr txBox="1"/>
      </xdr:nvSpPr>
      <xdr:spPr>
        <a:xfrm>
          <a:off x="7672017" y="652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23520</xdr:rowOff>
    </xdr:from>
    <xdr:to>
      <xdr:col>36</xdr:col>
      <xdr:colOff>165100</xdr:colOff>
      <xdr:row>37</xdr:row>
      <xdr:rowOff>125120</xdr:rowOff>
    </xdr:to>
    <xdr:sp macro="" textlink="">
      <xdr:nvSpPr>
        <xdr:cNvPr id="319" name="楕円 318"/>
        <xdr:cNvSpPr/>
      </xdr:nvSpPr>
      <xdr:spPr>
        <a:xfrm>
          <a:off x="6921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116247</xdr:rowOff>
    </xdr:from>
    <xdr:ext cx="469744" cy="259045"/>
    <xdr:sp macro="" textlink="">
      <xdr:nvSpPr>
        <xdr:cNvPr id="320" name="テキスト ボックス 319"/>
        <xdr:cNvSpPr txBox="1"/>
      </xdr:nvSpPr>
      <xdr:spPr>
        <a:xfrm>
          <a:off x="6737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167543</xdr:rowOff>
    </xdr:from>
    <xdr:to>
      <xdr:col>55</xdr:col>
      <xdr:colOff>0</xdr:colOff>
      <xdr:row>58</xdr:row>
      <xdr:rowOff>7066</xdr:rowOff>
    </xdr:to>
    <xdr:cxnSp macro="">
      <xdr:nvCxnSpPr>
        <xdr:cNvPr id="347" name="直線コネクタ 346"/>
        <xdr:cNvCxnSpPr/>
      </xdr:nvCxnSpPr>
      <xdr:spPr>
        <a:xfrm flipV="1">
          <a:off x="9639300" y="994019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164983</xdr:rowOff>
    </xdr:from>
    <xdr:to>
      <xdr:col>50</xdr:col>
      <xdr:colOff>114300</xdr:colOff>
      <xdr:row>58</xdr:row>
      <xdr:rowOff>7066</xdr:rowOff>
    </xdr:to>
    <xdr:cxnSp macro="">
      <xdr:nvCxnSpPr>
        <xdr:cNvPr id="350" name="直線コネクタ 349"/>
        <xdr:cNvCxnSpPr/>
      </xdr:nvCxnSpPr>
      <xdr:spPr>
        <a:xfrm>
          <a:off x="8750300" y="9937633"/>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164983</xdr:rowOff>
    </xdr:from>
    <xdr:to>
      <xdr:col>45</xdr:col>
      <xdr:colOff>177800</xdr:colOff>
      <xdr:row>58</xdr:row>
      <xdr:rowOff>18817</xdr:rowOff>
    </xdr:to>
    <xdr:cxnSp macro="">
      <xdr:nvCxnSpPr>
        <xdr:cNvPr id="353" name="直線コネクタ 352"/>
        <xdr:cNvCxnSpPr/>
      </xdr:nvCxnSpPr>
      <xdr:spPr>
        <a:xfrm flipV="1">
          <a:off x="7861300" y="9937633"/>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9604</xdr:rowOff>
    </xdr:from>
    <xdr:to>
      <xdr:col>41</xdr:col>
      <xdr:colOff>50800</xdr:colOff>
      <xdr:row>58</xdr:row>
      <xdr:rowOff>18817</xdr:rowOff>
    </xdr:to>
    <xdr:cxnSp macro="">
      <xdr:nvCxnSpPr>
        <xdr:cNvPr id="356" name="直線コネクタ 355"/>
        <xdr:cNvCxnSpPr/>
      </xdr:nvCxnSpPr>
      <xdr:spPr>
        <a:xfrm>
          <a:off x="6972300" y="9953704"/>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84406</xdr:rowOff>
    </xdr:from>
    <xdr:ext cx="534377" cy="259045"/>
    <xdr:sp macro="" textlink="">
      <xdr:nvSpPr>
        <xdr:cNvPr id="360" name="テキスト ボックス 359"/>
        <xdr:cNvSpPr txBox="1"/>
      </xdr:nvSpPr>
      <xdr:spPr>
        <a:xfrm>
          <a:off x="6705111" y="9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116743</xdr:rowOff>
    </xdr:from>
    <xdr:to>
      <xdr:col>55</xdr:col>
      <xdr:colOff>50800</xdr:colOff>
      <xdr:row>58</xdr:row>
      <xdr:rowOff>46893</xdr:rowOff>
    </xdr:to>
    <xdr:sp macro="" textlink="">
      <xdr:nvSpPr>
        <xdr:cNvPr id="366" name="楕円 365"/>
        <xdr:cNvSpPr/>
      </xdr:nvSpPr>
      <xdr:spPr>
        <a:xfrm>
          <a:off x="10426700" y="98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31670</xdr:rowOff>
    </xdr:from>
    <xdr:ext cx="469744" cy="259045"/>
    <xdr:sp macro="" textlink="">
      <xdr:nvSpPr>
        <xdr:cNvPr id="367" name="農林水産業費該当値テキスト"/>
        <xdr:cNvSpPr txBox="1"/>
      </xdr:nvSpPr>
      <xdr:spPr>
        <a:xfrm>
          <a:off x="10528300" y="980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127716</xdr:rowOff>
    </xdr:from>
    <xdr:to>
      <xdr:col>50</xdr:col>
      <xdr:colOff>165100</xdr:colOff>
      <xdr:row>58</xdr:row>
      <xdr:rowOff>57866</xdr:rowOff>
    </xdr:to>
    <xdr:sp macro="" textlink="">
      <xdr:nvSpPr>
        <xdr:cNvPr id="368" name="楕円 367"/>
        <xdr:cNvSpPr/>
      </xdr:nvSpPr>
      <xdr:spPr>
        <a:xfrm>
          <a:off x="9588500" y="990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48993</xdr:rowOff>
    </xdr:from>
    <xdr:ext cx="469744" cy="259045"/>
    <xdr:sp macro="" textlink="">
      <xdr:nvSpPr>
        <xdr:cNvPr id="369" name="テキスト ボックス 368"/>
        <xdr:cNvSpPr txBox="1"/>
      </xdr:nvSpPr>
      <xdr:spPr>
        <a:xfrm>
          <a:off x="9404428" y="999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114183</xdr:rowOff>
    </xdr:from>
    <xdr:to>
      <xdr:col>46</xdr:col>
      <xdr:colOff>38100</xdr:colOff>
      <xdr:row>58</xdr:row>
      <xdr:rowOff>44333</xdr:rowOff>
    </xdr:to>
    <xdr:sp macro="" textlink="">
      <xdr:nvSpPr>
        <xdr:cNvPr id="370" name="楕円 369"/>
        <xdr:cNvSpPr/>
      </xdr:nvSpPr>
      <xdr:spPr>
        <a:xfrm>
          <a:off x="8699500" y="98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35460</xdr:rowOff>
    </xdr:from>
    <xdr:ext cx="469744" cy="259045"/>
    <xdr:sp macro="" textlink="">
      <xdr:nvSpPr>
        <xdr:cNvPr id="371" name="テキスト ボックス 370"/>
        <xdr:cNvSpPr txBox="1"/>
      </xdr:nvSpPr>
      <xdr:spPr>
        <a:xfrm>
          <a:off x="8515428" y="997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139467</xdr:rowOff>
    </xdr:from>
    <xdr:to>
      <xdr:col>41</xdr:col>
      <xdr:colOff>101600</xdr:colOff>
      <xdr:row>58</xdr:row>
      <xdr:rowOff>69617</xdr:rowOff>
    </xdr:to>
    <xdr:sp macro="" textlink="">
      <xdr:nvSpPr>
        <xdr:cNvPr id="372" name="楕円 371"/>
        <xdr:cNvSpPr/>
      </xdr:nvSpPr>
      <xdr:spPr>
        <a:xfrm>
          <a:off x="7810500" y="99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60744</xdr:rowOff>
    </xdr:from>
    <xdr:ext cx="469744" cy="259045"/>
    <xdr:sp macro="" textlink="">
      <xdr:nvSpPr>
        <xdr:cNvPr id="373" name="テキスト ボックス 372"/>
        <xdr:cNvSpPr txBox="1"/>
      </xdr:nvSpPr>
      <xdr:spPr>
        <a:xfrm>
          <a:off x="7626428" y="1000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130254</xdr:rowOff>
    </xdr:from>
    <xdr:to>
      <xdr:col>36</xdr:col>
      <xdr:colOff>165100</xdr:colOff>
      <xdr:row>58</xdr:row>
      <xdr:rowOff>60404</xdr:rowOff>
    </xdr:to>
    <xdr:sp macro="" textlink="">
      <xdr:nvSpPr>
        <xdr:cNvPr id="374" name="楕円 373"/>
        <xdr:cNvSpPr/>
      </xdr:nvSpPr>
      <xdr:spPr>
        <a:xfrm>
          <a:off x="6921500" y="99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51531</xdr:rowOff>
    </xdr:from>
    <xdr:ext cx="469744" cy="259045"/>
    <xdr:sp macro="" textlink="">
      <xdr:nvSpPr>
        <xdr:cNvPr id="375" name="テキスト ボックス 374"/>
        <xdr:cNvSpPr txBox="1"/>
      </xdr:nvSpPr>
      <xdr:spPr>
        <a:xfrm>
          <a:off x="6737428" y="99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73338</xdr:rowOff>
    </xdr:from>
    <xdr:to>
      <xdr:col>55</xdr:col>
      <xdr:colOff>0</xdr:colOff>
      <xdr:row>78</xdr:row>
      <xdr:rowOff>74413</xdr:rowOff>
    </xdr:to>
    <xdr:cxnSp macro="">
      <xdr:nvCxnSpPr>
        <xdr:cNvPr id="402" name="直線コネクタ 401"/>
        <xdr:cNvCxnSpPr/>
      </xdr:nvCxnSpPr>
      <xdr:spPr>
        <a:xfrm flipV="1">
          <a:off x="9639300" y="13446438"/>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74413</xdr:rowOff>
    </xdr:from>
    <xdr:to>
      <xdr:col>50</xdr:col>
      <xdr:colOff>114300</xdr:colOff>
      <xdr:row>78</xdr:row>
      <xdr:rowOff>85430</xdr:rowOff>
    </xdr:to>
    <xdr:cxnSp macro="">
      <xdr:nvCxnSpPr>
        <xdr:cNvPr id="405" name="直線コネクタ 404"/>
        <xdr:cNvCxnSpPr/>
      </xdr:nvCxnSpPr>
      <xdr:spPr>
        <a:xfrm flipV="1">
          <a:off x="8750300" y="13447513"/>
          <a:ext cx="889000"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85430</xdr:rowOff>
    </xdr:from>
    <xdr:to>
      <xdr:col>45</xdr:col>
      <xdr:colOff>177800</xdr:colOff>
      <xdr:row>78</xdr:row>
      <xdr:rowOff>90391</xdr:rowOff>
    </xdr:to>
    <xdr:cxnSp macro="">
      <xdr:nvCxnSpPr>
        <xdr:cNvPr id="408" name="直線コネクタ 407"/>
        <xdr:cNvCxnSpPr/>
      </xdr:nvCxnSpPr>
      <xdr:spPr>
        <a:xfrm flipV="1">
          <a:off x="7861300" y="13458530"/>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77589</xdr:rowOff>
    </xdr:from>
    <xdr:to>
      <xdr:col>41</xdr:col>
      <xdr:colOff>50800</xdr:colOff>
      <xdr:row>78</xdr:row>
      <xdr:rowOff>90391</xdr:rowOff>
    </xdr:to>
    <xdr:cxnSp macro="">
      <xdr:nvCxnSpPr>
        <xdr:cNvPr id="411" name="直線コネクタ 410"/>
        <xdr:cNvCxnSpPr/>
      </xdr:nvCxnSpPr>
      <xdr:spPr>
        <a:xfrm>
          <a:off x="6972300" y="1345068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4419</xdr:rowOff>
    </xdr:from>
    <xdr:ext cx="469744" cy="259045"/>
    <xdr:sp macro="" textlink="">
      <xdr:nvSpPr>
        <xdr:cNvPr id="415" name="テキスト ボックス 414"/>
        <xdr:cNvSpPr txBox="1"/>
      </xdr:nvSpPr>
      <xdr:spPr>
        <a:xfrm>
          <a:off x="6737428" y="130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22538</xdr:rowOff>
    </xdr:from>
    <xdr:to>
      <xdr:col>55</xdr:col>
      <xdr:colOff>50800</xdr:colOff>
      <xdr:row>78</xdr:row>
      <xdr:rowOff>124138</xdr:rowOff>
    </xdr:to>
    <xdr:sp macro="" textlink="">
      <xdr:nvSpPr>
        <xdr:cNvPr id="421" name="楕円 420"/>
        <xdr:cNvSpPr/>
      </xdr:nvSpPr>
      <xdr:spPr>
        <a:xfrm>
          <a:off x="10426700" y="133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108915</xdr:rowOff>
    </xdr:from>
    <xdr:ext cx="469744" cy="259045"/>
    <xdr:sp macro="" textlink="">
      <xdr:nvSpPr>
        <xdr:cNvPr id="422" name="商工費該当値テキスト"/>
        <xdr:cNvSpPr txBox="1"/>
      </xdr:nvSpPr>
      <xdr:spPr>
        <a:xfrm>
          <a:off x="10528300" y="1331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23613</xdr:rowOff>
    </xdr:from>
    <xdr:to>
      <xdr:col>50</xdr:col>
      <xdr:colOff>165100</xdr:colOff>
      <xdr:row>78</xdr:row>
      <xdr:rowOff>125213</xdr:rowOff>
    </xdr:to>
    <xdr:sp macro="" textlink="">
      <xdr:nvSpPr>
        <xdr:cNvPr id="423" name="楕円 422"/>
        <xdr:cNvSpPr/>
      </xdr:nvSpPr>
      <xdr:spPr>
        <a:xfrm>
          <a:off x="9588500" y="13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116340</xdr:rowOff>
    </xdr:from>
    <xdr:ext cx="469744" cy="259045"/>
    <xdr:sp macro="" textlink="">
      <xdr:nvSpPr>
        <xdr:cNvPr id="424" name="テキスト ボックス 423"/>
        <xdr:cNvSpPr txBox="1"/>
      </xdr:nvSpPr>
      <xdr:spPr>
        <a:xfrm>
          <a:off x="9404428" y="134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34630</xdr:rowOff>
    </xdr:from>
    <xdr:to>
      <xdr:col>46</xdr:col>
      <xdr:colOff>38100</xdr:colOff>
      <xdr:row>78</xdr:row>
      <xdr:rowOff>136230</xdr:rowOff>
    </xdr:to>
    <xdr:sp macro="" textlink="">
      <xdr:nvSpPr>
        <xdr:cNvPr id="425" name="楕円 424"/>
        <xdr:cNvSpPr/>
      </xdr:nvSpPr>
      <xdr:spPr>
        <a:xfrm>
          <a:off x="8699500" y="134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127357</xdr:rowOff>
    </xdr:from>
    <xdr:ext cx="469744" cy="259045"/>
    <xdr:sp macro="" textlink="">
      <xdr:nvSpPr>
        <xdr:cNvPr id="426" name="テキスト ボックス 425"/>
        <xdr:cNvSpPr txBox="1"/>
      </xdr:nvSpPr>
      <xdr:spPr>
        <a:xfrm>
          <a:off x="8515428" y="1350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39591</xdr:rowOff>
    </xdr:from>
    <xdr:to>
      <xdr:col>41</xdr:col>
      <xdr:colOff>101600</xdr:colOff>
      <xdr:row>78</xdr:row>
      <xdr:rowOff>141191</xdr:rowOff>
    </xdr:to>
    <xdr:sp macro="" textlink="">
      <xdr:nvSpPr>
        <xdr:cNvPr id="427" name="楕円 426"/>
        <xdr:cNvSpPr/>
      </xdr:nvSpPr>
      <xdr:spPr>
        <a:xfrm>
          <a:off x="7810500" y="134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132318</xdr:rowOff>
    </xdr:from>
    <xdr:ext cx="469744" cy="259045"/>
    <xdr:sp macro="" textlink="">
      <xdr:nvSpPr>
        <xdr:cNvPr id="428" name="テキスト ボックス 427"/>
        <xdr:cNvSpPr txBox="1"/>
      </xdr:nvSpPr>
      <xdr:spPr>
        <a:xfrm>
          <a:off x="7626428" y="1350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26789</xdr:rowOff>
    </xdr:from>
    <xdr:to>
      <xdr:col>36</xdr:col>
      <xdr:colOff>165100</xdr:colOff>
      <xdr:row>78</xdr:row>
      <xdr:rowOff>128389</xdr:rowOff>
    </xdr:to>
    <xdr:sp macro="" textlink="">
      <xdr:nvSpPr>
        <xdr:cNvPr id="429" name="楕円 428"/>
        <xdr:cNvSpPr/>
      </xdr:nvSpPr>
      <xdr:spPr>
        <a:xfrm>
          <a:off x="6921500" y="133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119516</xdr:rowOff>
    </xdr:from>
    <xdr:ext cx="469744" cy="259045"/>
    <xdr:sp macro="" textlink="">
      <xdr:nvSpPr>
        <xdr:cNvPr id="430" name="テキスト ボックス 429"/>
        <xdr:cNvSpPr txBox="1"/>
      </xdr:nvSpPr>
      <xdr:spPr>
        <a:xfrm>
          <a:off x="6737428" y="134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54366</xdr:rowOff>
    </xdr:from>
    <xdr:to>
      <xdr:col>55</xdr:col>
      <xdr:colOff>0</xdr:colOff>
      <xdr:row>98</xdr:row>
      <xdr:rowOff>57367</xdr:rowOff>
    </xdr:to>
    <xdr:cxnSp macro="">
      <xdr:nvCxnSpPr>
        <xdr:cNvPr id="457" name="直線コネクタ 456"/>
        <xdr:cNvCxnSpPr/>
      </xdr:nvCxnSpPr>
      <xdr:spPr>
        <a:xfrm flipV="1">
          <a:off x="9639300" y="16856466"/>
          <a:ext cx="8382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57367</xdr:rowOff>
    </xdr:from>
    <xdr:to>
      <xdr:col>50</xdr:col>
      <xdr:colOff>114300</xdr:colOff>
      <xdr:row>98</xdr:row>
      <xdr:rowOff>62454</xdr:rowOff>
    </xdr:to>
    <xdr:cxnSp macro="">
      <xdr:nvCxnSpPr>
        <xdr:cNvPr id="460" name="直線コネクタ 459"/>
        <xdr:cNvCxnSpPr/>
      </xdr:nvCxnSpPr>
      <xdr:spPr>
        <a:xfrm flipV="1">
          <a:off x="8750300" y="16859467"/>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62454</xdr:rowOff>
    </xdr:from>
    <xdr:to>
      <xdr:col>45</xdr:col>
      <xdr:colOff>177800</xdr:colOff>
      <xdr:row>98</xdr:row>
      <xdr:rowOff>63350</xdr:rowOff>
    </xdr:to>
    <xdr:cxnSp macro="">
      <xdr:nvCxnSpPr>
        <xdr:cNvPr id="463" name="直線コネクタ 462"/>
        <xdr:cNvCxnSpPr/>
      </xdr:nvCxnSpPr>
      <xdr:spPr>
        <a:xfrm flipV="1">
          <a:off x="7861300" y="16864554"/>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63350</xdr:rowOff>
    </xdr:from>
    <xdr:to>
      <xdr:col>41</xdr:col>
      <xdr:colOff>50800</xdr:colOff>
      <xdr:row>98</xdr:row>
      <xdr:rowOff>70869</xdr:rowOff>
    </xdr:to>
    <xdr:cxnSp macro="">
      <xdr:nvCxnSpPr>
        <xdr:cNvPr id="466" name="直線コネクタ 465"/>
        <xdr:cNvCxnSpPr/>
      </xdr:nvCxnSpPr>
      <xdr:spPr>
        <a:xfrm flipV="1">
          <a:off x="6972300" y="16865450"/>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81218</xdr:rowOff>
    </xdr:from>
    <xdr:ext cx="534377" cy="259045"/>
    <xdr:sp macro="" textlink="">
      <xdr:nvSpPr>
        <xdr:cNvPr id="470" name="テキスト ボックス 469"/>
        <xdr:cNvSpPr txBox="1"/>
      </xdr:nvSpPr>
      <xdr:spPr>
        <a:xfrm>
          <a:off x="6705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3566</xdr:rowOff>
    </xdr:from>
    <xdr:to>
      <xdr:col>55</xdr:col>
      <xdr:colOff>50800</xdr:colOff>
      <xdr:row>98</xdr:row>
      <xdr:rowOff>105166</xdr:rowOff>
    </xdr:to>
    <xdr:sp macro="" textlink="">
      <xdr:nvSpPr>
        <xdr:cNvPr id="476" name="楕円 475"/>
        <xdr:cNvSpPr/>
      </xdr:nvSpPr>
      <xdr:spPr>
        <a:xfrm>
          <a:off x="10426700" y="168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6567</xdr:rowOff>
    </xdr:from>
    <xdr:to>
      <xdr:col>50</xdr:col>
      <xdr:colOff>165100</xdr:colOff>
      <xdr:row>98</xdr:row>
      <xdr:rowOff>108167</xdr:rowOff>
    </xdr:to>
    <xdr:sp macro="" textlink="">
      <xdr:nvSpPr>
        <xdr:cNvPr id="478" name="楕円 477"/>
        <xdr:cNvSpPr/>
      </xdr:nvSpPr>
      <xdr:spPr>
        <a:xfrm>
          <a:off x="9588500" y="168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99294</xdr:rowOff>
    </xdr:from>
    <xdr:ext cx="534377" cy="259045"/>
    <xdr:sp macro="" textlink="">
      <xdr:nvSpPr>
        <xdr:cNvPr id="479" name="テキスト ボックス 478"/>
        <xdr:cNvSpPr txBox="1"/>
      </xdr:nvSpPr>
      <xdr:spPr>
        <a:xfrm>
          <a:off x="9372111" y="169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11654</xdr:rowOff>
    </xdr:from>
    <xdr:to>
      <xdr:col>46</xdr:col>
      <xdr:colOff>38100</xdr:colOff>
      <xdr:row>98</xdr:row>
      <xdr:rowOff>113254</xdr:rowOff>
    </xdr:to>
    <xdr:sp macro="" textlink="">
      <xdr:nvSpPr>
        <xdr:cNvPr id="480" name="楕円 479"/>
        <xdr:cNvSpPr/>
      </xdr:nvSpPr>
      <xdr:spPr>
        <a:xfrm>
          <a:off x="8699500" y="168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104381</xdr:rowOff>
    </xdr:from>
    <xdr:ext cx="534377" cy="259045"/>
    <xdr:sp macro="" textlink="">
      <xdr:nvSpPr>
        <xdr:cNvPr id="481" name="テキスト ボックス 480"/>
        <xdr:cNvSpPr txBox="1"/>
      </xdr:nvSpPr>
      <xdr:spPr>
        <a:xfrm>
          <a:off x="8483111" y="169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12550</xdr:rowOff>
    </xdr:from>
    <xdr:to>
      <xdr:col>41</xdr:col>
      <xdr:colOff>101600</xdr:colOff>
      <xdr:row>98</xdr:row>
      <xdr:rowOff>114150</xdr:rowOff>
    </xdr:to>
    <xdr:sp macro="" textlink="">
      <xdr:nvSpPr>
        <xdr:cNvPr id="482" name="楕円 481"/>
        <xdr:cNvSpPr/>
      </xdr:nvSpPr>
      <xdr:spPr>
        <a:xfrm>
          <a:off x="7810500" y="168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105277</xdr:rowOff>
    </xdr:from>
    <xdr:ext cx="534377" cy="259045"/>
    <xdr:sp macro="" textlink="">
      <xdr:nvSpPr>
        <xdr:cNvPr id="483" name="テキスト ボックス 482"/>
        <xdr:cNvSpPr txBox="1"/>
      </xdr:nvSpPr>
      <xdr:spPr>
        <a:xfrm>
          <a:off x="7594111" y="1690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20069</xdr:rowOff>
    </xdr:from>
    <xdr:to>
      <xdr:col>36</xdr:col>
      <xdr:colOff>165100</xdr:colOff>
      <xdr:row>98</xdr:row>
      <xdr:rowOff>121669</xdr:rowOff>
    </xdr:to>
    <xdr:sp macro="" textlink="">
      <xdr:nvSpPr>
        <xdr:cNvPr id="484" name="楕円 483"/>
        <xdr:cNvSpPr/>
      </xdr:nvSpPr>
      <xdr:spPr>
        <a:xfrm>
          <a:off x="6921500" y="168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112796</xdr:rowOff>
    </xdr:from>
    <xdr:ext cx="534377" cy="259045"/>
    <xdr:sp macro="" textlink="">
      <xdr:nvSpPr>
        <xdr:cNvPr id="485" name="テキスト ボックス 484"/>
        <xdr:cNvSpPr txBox="1"/>
      </xdr:nvSpPr>
      <xdr:spPr>
        <a:xfrm>
          <a:off x="6705111" y="169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5969</xdr:rowOff>
    </xdr:from>
    <xdr:to>
      <xdr:col>85</xdr:col>
      <xdr:colOff>127000</xdr:colOff>
      <xdr:row>35</xdr:row>
      <xdr:rowOff>9901</xdr:rowOff>
    </xdr:to>
    <xdr:cxnSp macro="">
      <xdr:nvCxnSpPr>
        <xdr:cNvPr id="513" name="直線コネクタ 512"/>
        <xdr:cNvCxnSpPr/>
      </xdr:nvCxnSpPr>
      <xdr:spPr>
        <a:xfrm flipV="1">
          <a:off x="15481300" y="6006719"/>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9901</xdr:rowOff>
    </xdr:from>
    <xdr:to>
      <xdr:col>81</xdr:col>
      <xdr:colOff>50800</xdr:colOff>
      <xdr:row>35</xdr:row>
      <xdr:rowOff>33675</xdr:rowOff>
    </xdr:to>
    <xdr:cxnSp macro="">
      <xdr:nvCxnSpPr>
        <xdr:cNvPr id="516" name="直線コネクタ 515"/>
        <xdr:cNvCxnSpPr/>
      </xdr:nvCxnSpPr>
      <xdr:spPr>
        <a:xfrm flipV="1">
          <a:off x="14592300" y="601065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33675</xdr:rowOff>
    </xdr:from>
    <xdr:to>
      <xdr:col>76</xdr:col>
      <xdr:colOff>114300</xdr:colOff>
      <xdr:row>35</xdr:row>
      <xdr:rowOff>130693</xdr:rowOff>
    </xdr:to>
    <xdr:cxnSp macro="">
      <xdr:nvCxnSpPr>
        <xdr:cNvPr id="519" name="直線コネクタ 518"/>
        <xdr:cNvCxnSpPr/>
      </xdr:nvCxnSpPr>
      <xdr:spPr>
        <a:xfrm flipV="1">
          <a:off x="13703300" y="6034425"/>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160365</xdr:rowOff>
    </xdr:from>
    <xdr:to>
      <xdr:col>71</xdr:col>
      <xdr:colOff>177800</xdr:colOff>
      <xdr:row>35</xdr:row>
      <xdr:rowOff>130693</xdr:rowOff>
    </xdr:to>
    <xdr:cxnSp macro="">
      <xdr:nvCxnSpPr>
        <xdr:cNvPr id="522" name="直線コネクタ 521"/>
        <xdr:cNvCxnSpPr/>
      </xdr:nvCxnSpPr>
      <xdr:spPr>
        <a:xfrm>
          <a:off x="12814300" y="5303865"/>
          <a:ext cx="889000" cy="8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70383</xdr:rowOff>
    </xdr:from>
    <xdr:to>
      <xdr:col>67</xdr:col>
      <xdr:colOff>101600</xdr:colOff>
      <xdr:row>35</xdr:row>
      <xdr:rowOff>533</xdr:rowOff>
    </xdr:to>
    <xdr:sp macro="" textlink="">
      <xdr:nvSpPr>
        <xdr:cNvPr id="525" name="フローチャート: 判断 524"/>
        <xdr:cNvSpPr/>
      </xdr:nvSpPr>
      <xdr:spPr>
        <a:xfrm>
          <a:off x="12763500" y="589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163110</xdr:rowOff>
    </xdr:from>
    <xdr:ext cx="534377" cy="259045"/>
    <xdr:sp macro="" textlink="">
      <xdr:nvSpPr>
        <xdr:cNvPr id="526" name="テキスト ボックス 525"/>
        <xdr:cNvSpPr txBox="1"/>
      </xdr:nvSpPr>
      <xdr:spPr>
        <a:xfrm>
          <a:off x="12547111" y="59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126619</xdr:rowOff>
    </xdr:from>
    <xdr:to>
      <xdr:col>85</xdr:col>
      <xdr:colOff>177800</xdr:colOff>
      <xdr:row>35</xdr:row>
      <xdr:rowOff>56769</xdr:rowOff>
    </xdr:to>
    <xdr:sp macro="" textlink="">
      <xdr:nvSpPr>
        <xdr:cNvPr id="532" name="楕円 531"/>
        <xdr:cNvSpPr/>
      </xdr:nvSpPr>
      <xdr:spPr>
        <a:xfrm>
          <a:off x="162687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149496</xdr:rowOff>
    </xdr:from>
    <xdr:ext cx="534377" cy="259045"/>
    <xdr:sp macro="" textlink="">
      <xdr:nvSpPr>
        <xdr:cNvPr id="533" name="消防費該当値テキスト"/>
        <xdr:cNvSpPr txBox="1"/>
      </xdr:nvSpPr>
      <xdr:spPr>
        <a:xfrm>
          <a:off x="16370300" y="5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130551</xdr:rowOff>
    </xdr:from>
    <xdr:to>
      <xdr:col>81</xdr:col>
      <xdr:colOff>101600</xdr:colOff>
      <xdr:row>35</xdr:row>
      <xdr:rowOff>60701</xdr:rowOff>
    </xdr:to>
    <xdr:sp macro="" textlink="">
      <xdr:nvSpPr>
        <xdr:cNvPr id="534" name="楕円 533"/>
        <xdr:cNvSpPr/>
      </xdr:nvSpPr>
      <xdr:spPr>
        <a:xfrm>
          <a:off x="15430500" y="59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77228</xdr:rowOff>
    </xdr:from>
    <xdr:ext cx="534377" cy="259045"/>
    <xdr:sp macro="" textlink="">
      <xdr:nvSpPr>
        <xdr:cNvPr id="535" name="テキスト ボックス 534"/>
        <xdr:cNvSpPr txBox="1"/>
      </xdr:nvSpPr>
      <xdr:spPr>
        <a:xfrm>
          <a:off x="15214111" y="57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154325</xdr:rowOff>
    </xdr:from>
    <xdr:to>
      <xdr:col>76</xdr:col>
      <xdr:colOff>165100</xdr:colOff>
      <xdr:row>35</xdr:row>
      <xdr:rowOff>84475</xdr:rowOff>
    </xdr:to>
    <xdr:sp macro="" textlink="">
      <xdr:nvSpPr>
        <xdr:cNvPr id="536" name="楕円 535"/>
        <xdr:cNvSpPr/>
      </xdr:nvSpPr>
      <xdr:spPr>
        <a:xfrm>
          <a:off x="14541500" y="59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101002</xdr:rowOff>
    </xdr:from>
    <xdr:ext cx="534377" cy="259045"/>
    <xdr:sp macro="" textlink="">
      <xdr:nvSpPr>
        <xdr:cNvPr id="537" name="テキスト ボックス 536"/>
        <xdr:cNvSpPr txBox="1"/>
      </xdr:nvSpPr>
      <xdr:spPr>
        <a:xfrm>
          <a:off x="14325111" y="575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79893</xdr:rowOff>
    </xdr:from>
    <xdr:to>
      <xdr:col>72</xdr:col>
      <xdr:colOff>38100</xdr:colOff>
      <xdr:row>36</xdr:row>
      <xdr:rowOff>10043</xdr:rowOff>
    </xdr:to>
    <xdr:sp macro="" textlink="">
      <xdr:nvSpPr>
        <xdr:cNvPr id="538" name="楕円 537"/>
        <xdr:cNvSpPr/>
      </xdr:nvSpPr>
      <xdr:spPr>
        <a:xfrm>
          <a:off x="13652500" y="60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26570</xdr:rowOff>
    </xdr:from>
    <xdr:ext cx="534377" cy="259045"/>
    <xdr:sp macro="" textlink="">
      <xdr:nvSpPr>
        <xdr:cNvPr id="539" name="テキスト ボックス 538"/>
        <xdr:cNvSpPr txBox="1"/>
      </xdr:nvSpPr>
      <xdr:spPr>
        <a:xfrm>
          <a:off x="13436111" y="585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109565</xdr:rowOff>
    </xdr:from>
    <xdr:to>
      <xdr:col>67</xdr:col>
      <xdr:colOff>101600</xdr:colOff>
      <xdr:row>31</xdr:row>
      <xdr:rowOff>39715</xdr:rowOff>
    </xdr:to>
    <xdr:sp macro="" textlink="">
      <xdr:nvSpPr>
        <xdr:cNvPr id="540" name="楕円 539"/>
        <xdr:cNvSpPr/>
      </xdr:nvSpPr>
      <xdr:spPr>
        <a:xfrm>
          <a:off x="12763500" y="52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56242</xdr:rowOff>
    </xdr:from>
    <xdr:ext cx="534377" cy="259045"/>
    <xdr:sp macro="" textlink="">
      <xdr:nvSpPr>
        <xdr:cNvPr id="541" name="テキスト ボックス 540"/>
        <xdr:cNvSpPr txBox="1"/>
      </xdr:nvSpPr>
      <xdr:spPr>
        <a:xfrm>
          <a:off x="12547111" y="50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83938</xdr:rowOff>
    </xdr:from>
    <xdr:to>
      <xdr:col>85</xdr:col>
      <xdr:colOff>127000</xdr:colOff>
      <xdr:row>56</xdr:row>
      <xdr:rowOff>65046</xdr:rowOff>
    </xdr:to>
    <xdr:cxnSp macro="">
      <xdr:nvCxnSpPr>
        <xdr:cNvPr id="573" name="直線コネクタ 572"/>
        <xdr:cNvCxnSpPr/>
      </xdr:nvCxnSpPr>
      <xdr:spPr>
        <a:xfrm>
          <a:off x="15481300" y="9342238"/>
          <a:ext cx="838200" cy="3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103810</xdr:rowOff>
    </xdr:from>
    <xdr:to>
      <xdr:col>81</xdr:col>
      <xdr:colOff>50800</xdr:colOff>
      <xdr:row>54</xdr:row>
      <xdr:rowOff>83938</xdr:rowOff>
    </xdr:to>
    <xdr:cxnSp macro="">
      <xdr:nvCxnSpPr>
        <xdr:cNvPr id="576" name="直線コネクタ 575"/>
        <xdr:cNvCxnSpPr/>
      </xdr:nvCxnSpPr>
      <xdr:spPr>
        <a:xfrm>
          <a:off x="14592300" y="9019210"/>
          <a:ext cx="889000" cy="3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50529</xdr:rowOff>
    </xdr:from>
    <xdr:to>
      <xdr:col>76</xdr:col>
      <xdr:colOff>114300</xdr:colOff>
      <xdr:row>52</xdr:row>
      <xdr:rowOff>103810</xdr:rowOff>
    </xdr:to>
    <xdr:cxnSp macro="">
      <xdr:nvCxnSpPr>
        <xdr:cNvPr id="579" name="直線コネクタ 578"/>
        <xdr:cNvCxnSpPr/>
      </xdr:nvCxnSpPr>
      <xdr:spPr>
        <a:xfrm>
          <a:off x="13703300" y="8965929"/>
          <a:ext cx="889000" cy="5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50529</xdr:rowOff>
    </xdr:from>
    <xdr:to>
      <xdr:col>71</xdr:col>
      <xdr:colOff>177800</xdr:colOff>
      <xdr:row>54</xdr:row>
      <xdr:rowOff>109720</xdr:rowOff>
    </xdr:to>
    <xdr:cxnSp macro="">
      <xdr:nvCxnSpPr>
        <xdr:cNvPr id="582" name="直線コネクタ 581"/>
        <xdr:cNvCxnSpPr/>
      </xdr:nvCxnSpPr>
      <xdr:spPr>
        <a:xfrm flipV="1">
          <a:off x="12814300" y="8965929"/>
          <a:ext cx="889000" cy="40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5" name="フローチャート: 判断 584"/>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169462</xdr:rowOff>
    </xdr:from>
    <xdr:ext cx="534377" cy="259045"/>
    <xdr:sp macro="" textlink="">
      <xdr:nvSpPr>
        <xdr:cNvPr id="586" name="テキスト ボックス 585"/>
        <xdr:cNvSpPr txBox="1"/>
      </xdr:nvSpPr>
      <xdr:spPr>
        <a:xfrm>
          <a:off x="12547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14246</xdr:rowOff>
    </xdr:from>
    <xdr:to>
      <xdr:col>85</xdr:col>
      <xdr:colOff>177800</xdr:colOff>
      <xdr:row>56</xdr:row>
      <xdr:rowOff>115846</xdr:rowOff>
    </xdr:to>
    <xdr:sp macro="" textlink="">
      <xdr:nvSpPr>
        <xdr:cNvPr id="592" name="楕円 591"/>
        <xdr:cNvSpPr/>
      </xdr:nvSpPr>
      <xdr:spPr>
        <a:xfrm>
          <a:off x="16268700" y="96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37123</xdr:rowOff>
    </xdr:from>
    <xdr:ext cx="534377" cy="259045"/>
    <xdr:sp macro="" textlink="">
      <xdr:nvSpPr>
        <xdr:cNvPr id="593" name="教育費該当値テキスト"/>
        <xdr:cNvSpPr txBox="1"/>
      </xdr:nvSpPr>
      <xdr:spPr>
        <a:xfrm>
          <a:off x="16370300" y="946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33138</xdr:rowOff>
    </xdr:from>
    <xdr:to>
      <xdr:col>81</xdr:col>
      <xdr:colOff>101600</xdr:colOff>
      <xdr:row>54</xdr:row>
      <xdr:rowOff>134738</xdr:rowOff>
    </xdr:to>
    <xdr:sp macro="" textlink="">
      <xdr:nvSpPr>
        <xdr:cNvPr id="594" name="楕円 593"/>
        <xdr:cNvSpPr/>
      </xdr:nvSpPr>
      <xdr:spPr>
        <a:xfrm>
          <a:off x="15430500" y="9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151265</xdr:rowOff>
    </xdr:from>
    <xdr:ext cx="534377" cy="259045"/>
    <xdr:sp macro="" textlink="">
      <xdr:nvSpPr>
        <xdr:cNvPr id="595" name="テキスト ボックス 594"/>
        <xdr:cNvSpPr txBox="1"/>
      </xdr:nvSpPr>
      <xdr:spPr>
        <a:xfrm>
          <a:off x="15214111" y="90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53010</xdr:rowOff>
    </xdr:from>
    <xdr:to>
      <xdr:col>76</xdr:col>
      <xdr:colOff>165100</xdr:colOff>
      <xdr:row>52</xdr:row>
      <xdr:rowOff>154610</xdr:rowOff>
    </xdr:to>
    <xdr:sp macro="" textlink="">
      <xdr:nvSpPr>
        <xdr:cNvPr id="596" name="楕円 595"/>
        <xdr:cNvSpPr/>
      </xdr:nvSpPr>
      <xdr:spPr>
        <a:xfrm>
          <a:off x="14541500" y="89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171137</xdr:rowOff>
    </xdr:from>
    <xdr:ext cx="534377" cy="259045"/>
    <xdr:sp macro="" textlink="">
      <xdr:nvSpPr>
        <xdr:cNvPr id="597" name="テキスト ボックス 596"/>
        <xdr:cNvSpPr txBox="1"/>
      </xdr:nvSpPr>
      <xdr:spPr>
        <a:xfrm>
          <a:off x="14325111" y="874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171179</xdr:rowOff>
    </xdr:from>
    <xdr:to>
      <xdr:col>72</xdr:col>
      <xdr:colOff>38100</xdr:colOff>
      <xdr:row>52</xdr:row>
      <xdr:rowOff>101329</xdr:rowOff>
    </xdr:to>
    <xdr:sp macro="" textlink="">
      <xdr:nvSpPr>
        <xdr:cNvPr id="598" name="楕円 597"/>
        <xdr:cNvSpPr/>
      </xdr:nvSpPr>
      <xdr:spPr>
        <a:xfrm>
          <a:off x="13652500" y="89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117856</xdr:rowOff>
    </xdr:from>
    <xdr:ext cx="534377" cy="259045"/>
    <xdr:sp macro="" textlink="">
      <xdr:nvSpPr>
        <xdr:cNvPr id="599" name="テキスト ボックス 598"/>
        <xdr:cNvSpPr txBox="1"/>
      </xdr:nvSpPr>
      <xdr:spPr>
        <a:xfrm>
          <a:off x="13436111" y="869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58920</xdr:rowOff>
    </xdr:from>
    <xdr:to>
      <xdr:col>67</xdr:col>
      <xdr:colOff>101600</xdr:colOff>
      <xdr:row>54</xdr:row>
      <xdr:rowOff>160520</xdr:rowOff>
    </xdr:to>
    <xdr:sp macro="" textlink="">
      <xdr:nvSpPr>
        <xdr:cNvPr id="600" name="楕円 599"/>
        <xdr:cNvSpPr/>
      </xdr:nvSpPr>
      <xdr:spPr>
        <a:xfrm>
          <a:off x="12763500" y="9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5597</xdr:rowOff>
    </xdr:from>
    <xdr:ext cx="534377" cy="259045"/>
    <xdr:sp macro="" textlink="">
      <xdr:nvSpPr>
        <xdr:cNvPr id="601" name="テキスト ボックス 600"/>
        <xdr:cNvSpPr txBox="1"/>
      </xdr:nvSpPr>
      <xdr:spPr>
        <a:xfrm>
          <a:off x="12547111" y="90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124003</xdr:rowOff>
    </xdr:from>
    <xdr:to>
      <xdr:col>85</xdr:col>
      <xdr:colOff>127000</xdr:colOff>
      <xdr:row>78</xdr:row>
      <xdr:rowOff>152712</xdr:rowOff>
    </xdr:to>
    <xdr:cxnSp macro="">
      <xdr:nvCxnSpPr>
        <xdr:cNvPr id="630" name="直線コネクタ 629"/>
        <xdr:cNvCxnSpPr/>
      </xdr:nvCxnSpPr>
      <xdr:spPr>
        <a:xfrm flipV="1">
          <a:off x="15481300" y="13497103"/>
          <a:ext cx="8382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152712</xdr:rowOff>
    </xdr:from>
    <xdr:to>
      <xdr:col>81</xdr:col>
      <xdr:colOff>50800</xdr:colOff>
      <xdr:row>79</xdr:row>
      <xdr:rowOff>44450</xdr:rowOff>
    </xdr:to>
    <xdr:cxnSp macro="">
      <xdr:nvCxnSpPr>
        <xdr:cNvPr id="633" name="直線コネクタ 632"/>
        <xdr:cNvCxnSpPr/>
      </xdr:nvCxnSpPr>
      <xdr:spPr>
        <a:xfrm flipV="1">
          <a:off x="14592300" y="13525812"/>
          <a:ext cx="8890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20847</xdr:rowOff>
    </xdr:from>
    <xdr:to>
      <xdr:col>76</xdr:col>
      <xdr:colOff>114300</xdr:colOff>
      <xdr:row>79</xdr:row>
      <xdr:rowOff>44450</xdr:rowOff>
    </xdr:to>
    <xdr:cxnSp macro="">
      <xdr:nvCxnSpPr>
        <xdr:cNvPr id="636" name="直線コネクタ 635"/>
        <xdr:cNvCxnSpPr/>
      </xdr:nvCxnSpPr>
      <xdr:spPr>
        <a:xfrm>
          <a:off x="13703300" y="13565397"/>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154673</xdr:rowOff>
    </xdr:from>
    <xdr:to>
      <xdr:col>71</xdr:col>
      <xdr:colOff>177800</xdr:colOff>
      <xdr:row>79</xdr:row>
      <xdr:rowOff>20847</xdr:rowOff>
    </xdr:to>
    <xdr:cxnSp macro="">
      <xdr:nvCxnSpPr>
        <xdr:cNvPr id="639" name="直線コネクタ 638"/>
        <xdr:cNvCxnSpPr/>
      </xdr:nvCxnSpPr>
      <xdr:spPr>
        <a:xfrm>
          <a:off x="12814300" y="13527773"/>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2" name="フローチャート: 判断 641"/>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63403</xdr:rowOff>
    </xdr:from>
    <xdr:ext cx="469744" cy="259045"/>
    <xdr:sp macro="" textlink="">
      <xdr:nvSpPr>
        <xdr:cNvPr id="643" name="テキスト ボックス 642"/>
        <xdr:cNvSpPr txBox="1"/>
      </xdr:nvSpPr>
      <xdr:spPr>
        <a:xfrm>
          <a:off x="12579428"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73203</xdr:rowOff>
    </xdr:from>
    <xdr:to>
      <xdr:col>85</xdr:col>
      <xdr:colOff>177800</xdr:colOff>
      <xdr:row>79</xdr:row>
      <xdr:rowOff>3353</xdr:rowOff>
    </xdr:to>
    <xdr:sp macro="" textlink="">
      <xdr:nvSpPr>
        <xdr:cNvPr id="649" name="楕円 648"/>
        <xdr:cNvSpPr/>
      </xdr:nvSpPr>
      <xdr:spPr>
        <a:xfrm>
          <a:off x="16268700" y="134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35514</xdr:rowOff>
    </xdr:from>
    <xdr:ext cx="469744" cy="259045"/>
    <xdr:sp macro="" textlink="">
      <xdr:nvSpPr>
        <xdr:cNvPr id="650" name="災害復旧費該当値テキスト"/>
        <xdr:cNvSpPr txBox="1"/>
      </xdr:nvSpPr>
      <xdr:spPr>
        <a:xfrm>
          <a:off x="16370300" y="1340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101912</xdr:rowOff>
    </xdr:from>
    <xdr:to>
      <xdr:col>81</xdr:col>
      <xdr:colOff>101600</xdr:colOff>
      <xdr:row>79</xdr:row>
      <xdr:rowOff>32062</xdr:rowOff>
    </xdr:to>
    <xdr:sp macro="" textlink="">
      <xdr:nvSpPr>
        <xdr:cNvPr id="651" name="楕円 650"/>
        <xdr:cNvSpPr/>
      </xdr:nvSpPr>
      <xdr:spPr>
        <a:xfrm>
          <a:off x="15430500" y="134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23189</xdr:rowOff>
    </xdr:from>
    <xdr:ext cx="469744" cy="259045"/>
    <xdr:sp macro="" textlink="">
      <xdr:nvSpPr>
        <xdr:cNvPr id="652" name="テキスト ボックス 651"/>
        <xdr:cNvSpPr txBox="1"/>
      </xdr:nvSpPr>
      <xdr:spPr>
        <a:xfrm>
          <a:off x="15246428" y="1356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141497</xdr:rowOff>
    </xdr:from>
    <xdr:to>
      <xdr:col>72</xdr:col>
      <xdr:colOff>38100</xdr:colOff>
      <xdr:row>79</xdr:row>
      <xdr:rowOff>71647</xdr:rowOff>
    </xdr:to>
    <xdr:sp macro="" textlink="">
      <xdr:nvSpPr>
        <xdr:cNvPr id="655" name="楕円 654"/>
        <xdr:cNvSpPr/>
      </xdr:nvSpPr>
      <xdr:spPr>
        <a:xfrm>
          <a:off x="13652500" y="135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62774</xdr:rowOff>
    </xdr:from>
    <xdr:ext cx="469744" cy="259045"/>
    <xdr:sp macro="" textlink="">
      <xdr:nvSpPr>
        <xdr:cNvPr id="656" name="テキスト ボックス 655"/>
        <xdr:cNvSpPr txBox="1"/>
      </xdr:nvSpPr>
      <xdr:spPr>
        <a:xfrm>
          <a:off x="13468428" y="1360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103873</xdr:rowOff>
    </xdr:from>
    <xdr:to>
      <xdr:col>67</xdr:col>
      <xdr:colOff>101600</xdr:colOff>
      <xdr:row>79</xdr:row>
      <xdr:rowOff>34023</xdr:rowOff>
    </xdr:to>
    <xdr:sp macro="" textlink="">
      <xdr:nvSpPr>
        <xdr:cNvPr id="657" name="楕円 656"/>
        <xdr:cNvSpPr/>
      </xdr:nvSpPr>
      <xdr:spPr>
        <a:xfrm>
          <a:off x="12763500" y="134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50550</xdr:rowOff>
    </xdr:from>
    <xdr:ext cx="469744" cy="259045"/>
    <xdr:sp macro="" textlink="">
      <xdr:nvSpPr>
        <xdr:cNvPr id="658" name="テキスト ボックス 657"/>
        <xdr:cNvSpPr txBox="1"/>
      </xdr:nvSpPr>
      <xdr:spPr>
        <a:xfrm>
          <a:off x="12579428" y="132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31593</xdr:rowOff>
    </xdr:from>
    <xdr:to>
      <xdr:col>85</xdr:col>
      <xdr:colOff>127000</xdr:colOff>
      <xdr:row>95</xdr:row>
      <xdr:rowOff>48913</xdr:rowOff>
    </xdr:to>
    <xdr:cxnSp macro="">
      <xdr:nvCxnSpPr>
        <xdr:cNvPr id="689" name="直線コネクタ 688"/>
        <xdr:cNvCxnSpPr/>
      </xdr:nvCxnSpPr>
      <xdr:spPr>
        <a:xfrm flipV="1">
          <a:off x="15481300" y="16319343"/>
          <a:ext cx="8382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48913</xdr:rowOff>
    </xdr:from>
    <xdr:to>
      <xdr:col>81</xdr:col>
      <xdr:colOff>50800</xdr:colOff>
      <xdr:row>95</xdr:row>
      <xdr:rowOff>80798</xdr:rowOff>
    </xdr:to>
    <xdr:cxnSp macro="">
      <xdr:nvCxnSpPr>
        <xdr:cNvPr id="692" name="直線コネクタ 691"/>
        <xdr:cNvCxnSpPr/>
      </xdr:nvCxnSpPr>
      <xdr:spPr>
        <a:xfrm flipV="1">
          <a:off x="14592300" y="16336663"/>
          <a:ext cx="889000" cy="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80798</xdr:rowOff>
    </xdr:from>
    <xdr:to>
      <xdr:col>76</xdr:col>
      <xdr:colOff>114300</xdr:colOff>
      <xdr:row>95</xdr:row>
      <xdr:rowOff>104409</xdr:rowOff>
    </xdr:to>
    <xdr:cxnSp macro="">
      <xdr:nvCxnSpPr>
        <xdr:cNvPr id="695" name="直線コネクタ 694"/>
        <xdr:cNvCxnSpPr/>
      </xdr:nvCxnSpPr>
      <xdr:spPr>
        <a:xfrm flipV="1">
          <a:off x="13703300" y="16368548"/>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104409</xdr:rowOff>
    </xdr:from>
    <xdr:to>
      <xdr:col>71</xdr:col>
      <xdr:colOff>177800</xdr:colOff>
      <xdr:row>95</xdr:row>
      <xdr:rowOff>123730</xdr:rowOff>
    </xdr:to>
    <xdr:cxnSp macro="">
      <xdr:nvCxnSpPr>
        <xdr:cNvPr id="698" name="直線コネクタ 697"/>
        <xdr:cNvCxnSpPr/>
      </xdr:nvCxnSpPr>
      <xdr:spPr>
        <a:xfrm flipV="1">
          <a:off x="12814300" y="16392159"/>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1" name="フローチャート: 判断 700"/>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84211</xdr:rowOff>
    </xdr:from>
    <xdr:ext cx="534377" cy="259045"/>
    <xdr:sp macro="" textlink="">
      <xdr:nvSpPr>
        <xdr:cNvPr id="702" name="テキスト ボックス 701"/>
        <xdr:cNvSpPr txBox="1"/>
      </xdr:nvSpPr>
      <xdr:spPr>
        <a:xfrm>
          <a:off x="12547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152243</xdr:rowOff>
    </xdr:from>
    <xdr:to>
      <xdr:col>85</xdr:col>
      <xdr:colOff>177800</xdr:colOff>
      <xdr:row>95</xdr:row>
      <xdr:rowOff>82393</xdr:rowOff>
    </xdr:to>
    <xdr:sp macro="" textlink="">
      <xdr:nvSpPr>
        <xdr:cNvPr id="708" name="楕円 707"/>
        <xdr:cNvSpPr/>
      </xdr:nvSpPr>
      <xdr:spPr>
        <a:xfrm>
          <a:off x="16268700" y="162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3670</xdr:rowOff>
    </xdr:from>
    <xdr:ext cx="534377" cy="259045"/>
    <xdr:sp macro="" textlink="">
      <xdr:nvSpPr>
        <xdr:cNvPr id="709" name="公債費該当値テキスト"/>
        <xdr:cNvSpPr txBox="1"/>
      </xdr:nvSpPr>
      <xdr:spPr>
        <a:xfrm>
          <a:off x="16370300" y="1611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169563</xdr:rowOff>
    </xdr:from>
    <xdr:to>
      <xdr:col>81</xdr:col>
      <xdr:colOff>101600</xdr:colOff>
      <xdr:row>95</xdr:row>
      <xdr:rowOff>99713</xdr:rowOff>
    </xdr:to>
    <xdr:sp macro="" textlink="">
      <xdr:nvSpPr>
        <xdr:cNvPr id="710" name="楕円 709"/>
        <xdr:cNvSpPr/>
      </xdr:nvSpPr>
      <xdr:spPr>
        <a:xfrm>
          <a:off x="15430500" y="16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116240</xdr:rowOff>
    </xdr:from>
    <xdr:ext cx="534377" cy="259045"/>
    <xdr:sp macro="" textlink="">
      <xdr:nvSpPr>
        <xdr:cNvPr id="711" name="テキスト ボックス 710"/>
        <xdr:cNvSpPr txBox="1"/>
      </xdr:nvSpPr>
      <xdr:spPr>
        <a:xfrm>
          <a:off x="15214111" y="1606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29998</xdr:rowOff>
    </xdr:from>
    <xdr:to>
      <xdr:col>76</xdr:col>
      <xdr:colOff>165100</xdr:colOff>
      <xdr:row>95</xdr:row>
      <xdr:rowOff>131598</xdr:rowOff>
    </xdr:to>
    <xdr:sp macro="" textlink="">
      <xdr:nvSpPr>
        <xdr:cNvPr id="712" name="楕円 711"/>
        <xdr:cNvSpPr/>
      </xdr:nvSpPr>
      <xdr:spPr>
        <a:xfrm>
          <a:off x="14541500" y="16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148125</xdr:rowOff>
    </xdr:from>
    <xdr:ext cx="534377" cy="259045"/>
    <xdr:sp macro="" textlink="">
      <xdr:nvSpPr>
        <xdr:cNvPr id="713" name="テキスト ボックス 712"/>
        <xdr:cNvSpPr txBox="1"/>
      </xdr:nvSpPr>
      <xdr:spPr>
        <a:xfrm>
          <a:off x="14325111" y="160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53609</xdr:rowOff>
    </xdr:from>
    <xdr:to>
      <xdr:col>72</xdr:col>
      <xdr:colOff>38100</xdr:colOff>
      <xdr:row>95</xdr:row>
      <xdr:rowOff>155209</xdr:rowOff>
    </xdr:to>
    <xdr:sp macro="" textlink="">
      <xdr:nvSpPr>
        <xdr:cNvPr id="714" name="楕円 713"/>
        <xdr:cNvSpPr/>
      </xdr:nvSpPr>
      <xdr:spPr>
        <a:xfrm>
          <a:off x="13652500" y="163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286</xdr:rowOff>
    </xdr:from>
    <xdr:ext cx="534377" cy="259045"/>
    <xdr:sp macro="" textlink="">
      <xdr:nvSpPr>
        <xdr:cNvPr id="715" name="テキスト ボックス 714"/>
        <xdr:cNvSpPr txBox="1"/>
      </xdr:nvSpPr>
      <xdr:spPr>
        <a:xfrm>
          <a:off x="13436111" y="161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72930</xdr:rowOff>
    </xdr:from>
    <xdr:to>
      <xdr:col>67</xdr:col>
      <xdr:colOff>101600</xdr:colOff>
      <xdr:row>96</xdr:row>
      <xdr:rowOff>3080</xdr:rowOff>
    </xdr:to>
    <xdr:sp macro="" textlink="">
      <xdr:nvSpPr>
        <xdr:cNvPr id="716" name="楕円 715"/>
        <xdr:cNvSpPr/>
      </xdr:nvSpPr>
      <xdr:spPr>
        <a:xfrm>
          <a:off x="12763500" y="163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19607</xdr:rowOff>
    </xdr:from>
    <xdr:ext cx="534377" cy="259045"/>
    <xdr:sp macro="" textlink="">
      <xdr:nvSpPr>
        <xdr:cNvPr id="717" name="テキスト ボックス 716"/>
        <xdr:cNvSpPr txBox="1"/>
      </xdr:nvSpPr>
      <xdr:spPr>
        <a:xfrm>
          <a:off x="12547111" y="161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7" name="テキスト ボックス 756"/>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農林水産業費は、県事業の負担金である中山間整備事業負担金の増加があり、前年度数値より増加の傾向となった。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短大校舎建設や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学校施設営繕工事の完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学校給食センターのリース終了に伴い、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教育費が大幅な減少とな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り、類似団体平均値と同程度になった。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衛生費は病院事業会計及び東部地域広域水道企業団への赤字補てんや大月都留広域事務組合への運営補助に多額の経費を要しており、類以団体等と比べ突出している状況である。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は、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おいては、衛生費における病院事業会計や水道企業団への赤字補てん並びに大月都留広域事務組合への補助にかかる負担は重く、財政状況を圧迫している大きな要因となっているため、早期の経営改善に努めるとともに、企業誘致による働く場所の確保などの人口減少対策に重点を向け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病院事業への赤字補てんにより、財政調整基金の取崩しを行った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ことで、０．４２ポイント減少した。今後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においても病院事業の患者離れや常勤医師不足により医業収益の回復が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られ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ない場合、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多額の赤字補てん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今後も厳しい財政状況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が続くことが見込まれるが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、病院事業をはじめ東部広域水道企業団等の経営改善に全力を注ぐとともに事務事業の見直しにより、経常経費の削減等財政の健全化に努める。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の赤字はなくなったが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、医師不足による医業収益の悪化で営業補填を行っている状態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に変化はない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、多額の設備投資に対して、使用料収入が伸び悩む状況が続いている。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簡易水道においては、標準財政規模比が０．０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ポイント減少し、改善の方向に向いているが、下水道事業と同様に大きな財政負担になっている。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その他の事業会計等においても、適正な執行を行うとともに、より一層の創意工夫による効率的運営に取り組み、連結構成団体全体の健全化に努める。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5"/>
      <c r="DK3" s="185"/>
      <c r="DL3" s="185"/>
      <c r="DM3" s="185"/>
      <c r="DN3" s="185"/>
      <c r="DO3" s="185"/>
    </row>
    <row r="4" spans="1:119" ht="18.75" customHeight="1" x14ac:dyDescent="0.15">
      <c r="A4" s="186"/>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11745238</v>
      </c>
      <c r="BO4" s="433"/>
      <c r="BP4" s="433"/>
      <c r="BQ4" s="433"/>
      <c r="BR4" s="433"/>
      <c r="BS4" s="433"/>
      <c r="BT4" s="433"/>
      <c r="BU4" s="434"/>
      <c r="BV4" s="432">
        <v>12573718</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3.1</v>
      </c>
      <c r="CU4" s="439"/>
      <c r="CV4" s="439"/>
      <c r="CW4" s="439"/>
      <c r="CX4" s="439"/>
      <c r="CY4" s="439"/>
      <c r="CZ4" s="439"/>
      <c r="DA4" s="440"/>
      <c r="DB4" s="438">
        <v>3.5</v>
      </c>
      <c r="DC4" s="439"/>
      <c r="DD4" s="439"/>
      <c r="DE4" s="439"/>
      <c r="DF4" s="439"/>
      <c r="DG4" s="439"/>
      <c r="DH4" s="439"/>
      <c r="DI4" s="440"/>
      <c r="DJ4" s="185"/>
      <c r="DK4" s="185"/>
      <c r="DL4" s="185"/>
      <c r="DM4" s="185"/>
      <c r="DN4" s="185"/>
      <c r="DO4" s="185"/>
    </row>
    <row r="5" spans="1:119" ht="18.75" customHeight="1" x14ac:dyDescent="0.15">
      <c r="A5" s="186"/>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11488967</v>
      </c>
      <c r="BO5" s="470"/>
      <c r="BP5" s="470"/>
      <c r="BQ5" s="470"/>
      <c r="BR5" s="470"/>
      <c r="BS5" s="470"/>
      <c r="BT5" s="470"/>
      <c r="BU5" s="471"/>
      <c r="BV5" s="469">
        <v>12243954</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91.5</v>
      </c>
      <c r="CU5" s="467"/>
      <c r="CV5" s="467"/>
      <c r="CW5" s="467"/>
      <c r="CX5" s="467"/>
      <c r="CY5" s="467"/>
      <c r="CZ5" s="467"/>
      <c r="DA5" s="468"/>
      <c r="DB5" s="466">
        <v>92.7</v>
      </c>
      <c r="DC5" s="467"/>
      <c r="DD5" s="467"/>
      <c r="DE5" s="467"/>
      <c r="DF5" s="467"/>
      <c r="DG5" s="467"/>
      <c r="DH5" s="467"/>
      <c r="DI5" s="468"/>
      <c r="DJ5" s="185"/>
      <c r="DK5" s="185"/>
      <c r="DL5" s="185"/>
      <c r="DM5" s="185"/>
      <c r="DN5" s="185"/>
      <c r="DO5" s="185"/>
    </row>
    <row r="6" spans="1:119" ht="18.75" customHeight="1" x14ac:dyDescent="0.15">
      <c r="A6" s="186"/>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100</v>
      </c>
      <c r="AV6" s="502"/>
      <c r="AW6" s="502"/>
      <c r="AX6" s="502"/>
      <c r="AY6" s="503" t="s">
        <v>101</v>
      </c>
      <c r="AZ6" s="504"/>
      <c r="BA6" s="504"/>
      <c r="BB6" s="504"/>
      <c r="BC6" s="504"/>
      <c r="BD6" s="504"/>
      <c r="BE6" s="504"/>
      <c r="BF6" s="504"/>
      <c r="BG6" s="504"/>
      <c r="BH6" s="504"/>
      <c r="BI6" s="504"/>
      <c r="BJ6" s="504"/>
      <c r="BK6" s="504"/>
      <c r="BL6" s="504"/>
      <c r="BM6" s="505"/>
      <c r="BN6" s="469">
        <v>256271</v>
      </c>
      <c r="BO6" s="470"/>
      <c r="BP6" s="470"/>
      <c r="BQ6" s="470"/>
      <c r="BR6" s="470"/>
      <c r="BS6" s="470"/>
      <c r="BT6" s="470"/>
      <c r="BU6" s="471"/>
      <c r="BV6" s="469">
        <v>329764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98.4</v>
      </c>
      <c r="CU6" s="507"/>
      <c r="CV6" s="507"/>
      <c r="CW6" s="507"/>
      <c r="CX6" s="507"/>
      <c r="CY6" s="507"/>
      <c r="CZ6" s="507"/>
      <c r="DA6" s="508"/>
      <c r="DB6" s="506">
        <v>99.4</v>
      </c>
      <c r="DC6" s="507"/>
      <c r="DD6" s="507"/>
      <c r="DE6" s="507"/>
      <c r="DF6" s="507"/>
      <c r="DG6" s="507"/>
      <c r="DH6" s="507"/>
      <c r="DI6" s="508"/>
      <c r="DJ6" s="185"/>
      <c r="DK6" s="185"/>
      <c r="DL6" s="185"/>
      <c r="DM6" s="185"/>
      <c r="DN6" s="185"/>
      <c r="DO6" s="185"/>
    </row>
    <row r="7" spans="1:119" ht="18.75" customHeight="1" x14ac:dyDescent="0.15">
      <c r="A7" s="186"/>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92</v>
      </c>
      <c r="AV7" s="502"/>
      <c r="AW7" s="502"/>
      <c r="AX7" s="502"/>
      <c r="AY7" s="503" t="s">
        <v>104</v>
      </c>
      <c r="AZ7" s="504"/>
      <c r="BA7" s="504"/>
      <c r="BB7" s="504"/>
      <c r="BC7" s="504"/>
      <c r="BD7" s="504"/>
      <c r="BE7" s="504"/>
      <c r="BF7" s="504"/>
      <c r="BG7" s="504"/>
      <c r="BH7" s="504"/>
      <c r="BI7" s="504"/>
      <c r="BJ7" s="504"/>
      <c r="BK7" s="504"/>
      <c r="BL7" s="504"/>
      <c r="BM7" s="505"/>
      <c r="BN7" s="469">
        <v>11061</v>
      </c>
      <c r="BO7" s="470"/>
      <c r="BP7" s="470"/>
      <c r="BQ7" s="470"/>
      <c r="BR7" s="470"/>
      <c r="BS7" s="470"/>
      <c r="BT7" s="470"/>
      <c r="BU7" s="471"/>
      <c r="BV7" s="469">
        <v>49730</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7818808</v>
      </c>
      <c r="CU7" s="470"/>
      <c r="CV7" s="470"/>
      <c r="CW7" s="470"/>
      <c r="CX7" s="470"/>
      <c r="CY7" s="470"/>
      <c r="CZ7" s="470"/>
      <c r="DA7" s="471"/>
      <c r="DB7" s="469">
        <v>7900401</v>
      </c>
      <c r="DC7" s="470"/>
      <c r="DD7" s="470"/>
      <c r="DE7" s="470"/>
      <c r="DF7" s="470"/>
      <c r="DG7" s="470"/>
      <c r="DH7" s="470"/>
      <c r="DI7" s="471"/>
      <c r="DJ7" s="185"/>
      <c r="DK7" s="185"/>
      <c r="DL7" s="185"/>
      <c r="DM7" s="185"/>
      <c r="DN7" s="185"/>
      <c r="DO7" s="185"/>
    </row>
    <row r="8" spans="1:119" ht="18.75" customHeight="1" thickBot="1" x14ac:dyDescent="0.2">
      <c r="A8" s="186"/>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92</v>
      </c>
      <c r="AV8" s="502"/>
      <c r="AW8" s="502"/>
      <c r="AX8" s="502"/>
      <c r="AY8" s="503" t="s">
        <v>107</v>
      </c>
      <c r="AZ8" s="504"/>
      <c r="BA8" s="504"/>
      <c r="BB8" s="504"/>
      <c r="BC8" s="504"/>
      <c r="BD8" s="504"/>
      <c r="BE8" s="504"/>
      <c r="BF8" s="504"/>
      <c r="BG8" s="504"/>
      <c r="BH8" s="504"/>
      <c r="BI8" s="504"/>
      <c r="BJ8" s="504"/>
      <c r="BK8" s="504"/>
      <c r="BL8" s="504"/>
      <c r="BM8" s="505"/>
      <c r="BN8" s="469">
        <v>245210</v>
      </c>
      <c r="BO8" s="470"/>
      <c r="BP8" s="470"/>
      <c r="BQ8" s="470"/>
      <c r="BR8" s="470"/>
      <c r="BS8" s="470"/>
      <c r="BT8" s="470"/>
      <c r="BU8" s="471"/>
      <c r="BV8" s="469">
        <v>280034</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0.68</v>
      </c>
      <c r="CU8" s="510"/>
      <c r="CV8" s="510"/>
      <c r="CW8" s="510"/>
      <c r="CX8" s="510"/>
      <c r="CY8" s="510"/>
      <c r="CZ8" s="510"/>
      <c r="DA8" s="511"/>
      <c r="DB8" s="509">
        <v>0.68</v>
      </c>
      <c r="DC8" s="510"/>
      <c r="DD8" s="510"/>
      <c r="DE8" s="510"/>
      <c r="DF8" s="510"/>
      <c r="DG8" s="510"/>
      <c r="DH8" s="510"/>
      <c r="DI8" s="511"/>
      <c r="DJ8" s="185"/>
      <c r="DK8" s="185"/>
      <c r="DL8" s="185"/>
      <c r="DM8" s="185"/>
      <c r="DN8" s="185"/>
      <c r="DO8" s="185"/>
    </row>
    <row r="9" spans="1:119" ht="18.75" customHeight="1" thickBot="1" x14ac:dyDescent="0.2">
      <c r="A9" s="186"/>
      <c r="B9" s="463" t="s">
        <v>109</v>
      </c>
      <c r="C9" s="464"/>
      <c r="D9" s="464"/>
      <c r="E9" s="464"/>
      <c r="F9" s="464"/>
      <c r="G9" s="464"/>
      <c r="H9" s="464"/>
      <c r="I9" s="464"/>
      <c r="J9" s="464"/>
      <c r="K9" s="512"/>
      <c r="L9" s="513" t="s">
        <v>110</v>
      </c>
      <c r="M9" s="514"/>
      <c r="N9" s="514"/>
      <c r="O9" s="514"/>
      <c r="P9" s="514"/>
      <c r="Q9" s="515"/>
      <c r="R9" s="516">
        <v>25419</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92</v>
      </c>
      <c r="AV9" s="502"/>
      <c r="AW9" s="502"/>
      <c r="AX9" s="502"/>
      <c r="AY9" s="503" t="s">
        <v>113</v>
      </c>
      <c r="AZ9" s="504"/>
      <c r="BA9" s="504"/>
      <c r="BB9" s="504"/>
      <c r="BC9" s="504"/>
      <c r="BD9" s="504"/>
      <c r="BE9" s="504"/>
      <c r="BF9" s="504"/>
      <c r="BG9" s="504"/>
      <c r="BH9" s="504"/>
      <c r="BI9" s="504"/>
      <c r="BJ9" s="504"/>
      <c r="BK9" s="504"/>
      <c r="BL9" s="504"/>
      <c r="BM9" s="505"/>
      <c r="BN9" s="469">
        <v>-34824</v>
      </c>
      <c r="BO9" s="470"/>
      <c r="BP9" s="470"/>
      <c r="BQ9" s="470"/>
      <c r="BR9" s="470"/>
      <c r="BS9" s="470"/>
      <c r="BT9" s="470"/>
      <c r="BU9" s="471"/>
      <c r="BV9" s="469">
        <v>-84223</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18.8</v>
      </c>
      <c r="CU9" s="467"/>
      <c r="CV9" s="467"/>
      <c r="CW9" s="467"/>
      <c r="CX9" s="467"/>
      <c r="CY9" s="467"/>
      <c r="CZ9" s="467"/>
      <c r="DA9" s="468"/>
      <c r="DB9" s="466">
        <v>18</v>
      </c>
      <c r="DC9" s="467"/>
      <c r="DD9" s="467"/>
      <c r="DE9" s="467"/>
      <c r="DF9" s="467"/>
      <c r="DG9" s="467"/>
      <c r="DH9" s="467"/>
      <c r="DI9" s="468"/>
      <c r="DJ9" s="185"/>
      <c r="DK9" s="185"/>
      <c r="DL9" s="185"/>
      <c r="DM9" s="185"/>
      <c r="DN9" s="185"/>
      <c r="DO9" s="185"/>
    </row>
    <row r="10" spans="1:119" ht="18.75" customHeight="1" thickBot="1" x14ac:dyDescent="0.2">
      <c r="A10" s="186"/>
      <c r="B10" s="463"/>
      <c r="C10" s="464"/>
      <c r="D10" s="464"/>
      <c r="E10" s="464"/>
      <c r="F10" s="464"/>
      <c r="G10" s="464"/>
      <c r="H10" s="464"/>
      <c r="I10" s="464"/>
      <c r="J10" s="464"/>
      <c r="K10" s="512"/>
      <c r="L10" s="519" t="s">
        <v>115</v>
      </c>
      <c r="M10" s="499"/>
      <c r="N10" s="499"/>
      <c r="O10" s="499"/>
      <c r="P10" s="499"/>
      <c r="Q10" s="500"/>
      <c r="R10" s="520">
        <v>28120</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92</v>
      </c>
      <c r="AV10" s="502"/>
      <c r="AW10" s="502"/>
      <c r="AX10" s="502"/>
      <c r="AY10" s="503" t="s">
        <v>117</v>
      </c>
      <c r="AZ10" s="504"/>
      <c r="BA10" s="504"/>
      <c r="BB10" s="504"/>
      <c r="BC10" s="504"/>
      <c r="BD10" s="504"/>
      <c r="BE10" s="504"/>
      <c r="BF10" s="504"/>
      <c r="BG10" s="504"/>
      <c r="BH10" s="504"/>
      <c r="BI10" s="504"/>
      <c r="BJ10" s="504"/>
      <c r="BK10" s="504"/>
      <c r="BL10" s="504"/>
      <c r="BM10" s="505"/>
      <c r="BN10" s="469">
        <v>135000</v>
      </c>
      <c r="BO10" s="470"/>
      <c r="BP10" s="470"/>
      <c r="BQ10" s="470"/>
      <c r="BR10" s="470"/>
      <c r="BS10" s="470"/>
      <c r="BT10" s="470"/>
      <c r="BU10" s="471"/>
      <c r="BV10" s="469">
        <v>150629</v>
      </c>
      <c r="BW10" s="470"/>
      <c r="BX10" s="470"/>
      <c r="BY10" s="470"/>
      <c r="BZ10" s="470"/>
      <c r="CA10" s="470"/>
      <c r="CB10" s="470"/>
      <c r="CC10" s="471"/>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3"/>
      <c r="C11" s="464"/>
      <c r="D11" s="464"/>
      <c r="E11" s="464"/>
      <c r="F11" s="464"/>
      <c r="G11" s="464"/>
      <c r="H11" s="464"/>
      <c r="I11" s="464"/>
      <c r="J11" s="464"/>
      <c r="K11" s="512"/>
      <c r="L11" s="523" t="s">
        <v>119</v>
      </c>
      <c r="M11" s="524"/>
      <c r="N11" s="524"/>
      <c r="O11" s="524"/>
      <c r="P11" s="524"/>
      <c r="Q11" s="525"/>
      <c r="R11" s="526" t="s">
        <v>120</v>
      </c>
      <c r="S11" s="527"/>
      <c r="T11" s="527"/>
      <c r="U11" s="527"/>
      <c r="V11" s="528"/>
      <c r="W11" s="457"/>
      <c r="X11" s="458"/>
      <c r="Y11" s="458"/>
      <c r="Z11" s="458"/>
      <c r="AA11" s="458"/>
      <c r="AB11" s="458"/>
      <c r="AC11" s="458"/>
      <c r="AD11" s="458"/>
      <c r="AE11" s="458"/>
      <c r="AF11" s="458"/>
      <c r="AG11" s="458"/>
      <c r="AH11" s="458"/>
      <c r="AI11" s="458"/>
      <c r="AJ11" s="458"/>
      <c r="AK11" s="458"/>
      <c r="AL11" s="461"/>
      <c r="AM11" s="498" t="s">
        <v>121</v>
      </c>
      <c r="AN11" s="499"/>
      <c r="AO11" s="499"/>
      <c r="AP11" s="499"/>
      <c r="AQ11" s="499"/>
      <c r="AR11" s="499"/>
      <c r="AS11" s="499"/>
      <c r="AT11" s="500"/>
      <c r="AU11" s="501" t="s">
        <v>122</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126</v>
      </c>
      <c r="DC11" s="510"/>
      <c r="DD11" s="510"/>
      <c r="DE11" s="510"/>
      <c r="DF11" s="510"/>
      <c r="DG11" s="510"/>
      <c r="DH11" s="510"/>
      <c r="DI11" s="511"/>
      <c r="DJ11" s="185"/>
      <c r="DK11" s="185"/>
      <c r="DL11" s="185"/>
      <c r="DM11" s="185"/>
      <c r="DN11" s="185"/>
      <c r="DO11" s="185"/>
    </row>
    <row r="12" spans="1:119" ht="18.75" customHeight="1" x14ac:dyDescent="0.15">
      <c r="A12" s="186"/>
      <c r="B12" s="529" t="s">
        <v>127</v>
      </c>
      <c r="C12" s="530"/>
      <c r="D12" s="530"/>
      <c r="E12" s="530"/>
      <c r="F12" s="530"/>
      <c r="G12" s="530"/>
      <c r="H12" s="530"/>
      <c r="I12" s="530"/>
      <c r="J12" s="530"/>
      <c r="K12" s="531"/>
      <c r="L12" s="538" t="s">
        <v>128</v>
      </c>
      <c r="M12" s="539"/>
      <c r="N12" s="539"/>
      <c r="O12" s="539"/>
      <c r="P12" s="539"/>
      <c r="Q12" s="540"/>
      <c r="R12" s="541">
        <v>24289</v>
      </c>
      <c r="S12" s="542"/>
      <c r="T12" s="542"/>
      <c r="U12" s="542"/>
      <c r="V12" s="543"/>
      <c r="W12" s="544" t="s">
        <v>1</v>
      </c>
      <c r="X12" s="502"/>
      <c r="Y12" s="502"/>
      <c r="Z12" s="502"/>
      <c r="AA12" s="502"/>
      <c r="AB12" s="545"/>
      <c r="AC12" s="501" t="s">
        <v>129</v>
      </c>
      <c r="AD12" s="502"/>
      <c r="AE12" s="502"/>
      <c r="AF12" s="502"/>
      <c r="AG12" s="545"/>
      <c r="AH12" s="501" t="s">
        <v>130</v>
      </c>
      <c r="AI12" s="502"/>
      <c r="AJ12" s="502"/>
      <c r="AK12" s="502"/>
      <c r="AL12" s="546"/>
      <c r="AM12" s="498" t="s">
        <v>131</v>
      </c>
      <c r="AN12" s="499"/>
      <c r="AO12" s="499"/>
      <c r="AP12" s="499"/>
      <c r="AQ12" s="499"/>
      <c r="AR12" s="499"/>
      <c r="AS12" s="499"/>
      <c r="AT12" s="500"/>
      <c r="AU12" s="501" t="s">
        <v>92</v>
      </c>
      <c r="AV12" s="502"/>
      <c r="AW12" s="502"/>
      <c r="AX12" s="502"/>
      <c r="AY12" s="503" t="s">
        <v>132</v>
      </c>
      <c r="AZ12" s="504"/>
      <c r="BA12" s="504"/>
      <c r="BB12" s="504"/>
      <c r="BC12" s="504"/>
      <c r="BD12" s="504"/>
      <c r="BE12" s="504"/>
      <c r="BF12" s="504"/>
      <c r="BG12" s="504"/>
      <c r="BH12" s="504"/>
      <c r="BI12" s="504"/>
      <c r="BJ12" s="504"/>
      <c r="BK12" s="504"/>
      <c r="BL12" s="504"/>
      <c r="BM12" s="505"/>
      <c r="BN12" s="469">
        <v>172201</v>
      </c>
      <c r="BO12" s="470"/>
      <c r="BP12" s="470"/>
      <c r="BQ12" s="470"/>
      <c r="BR12" s="470"/>
      <c r="BS12" s="470"/>
      <c r="BT12" s="470"/>
      <c r="BU12" s="471"/>
      <c r="BV12" s="469">
        <v>249933</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126</v>
      </c>
      <c r="DC12" s="510"/>
      <c r="DD12" s="510"/>
      <c r="DE12" s="510"/>
      <c r="DF12" s="510"/>
      <c r="DG12" s="510"/>
      <c r="DH12" s="510"/>
      <c r="DI12" s="511"/>
      <c r="DJ12" s="185"/>
      <c r="DK12" s="185"/>
      <c r="DL12" s="185"/>
      <c r="DM12" s="185"/>
      <c r="DN12" s="185"/>
      <c r="DO12" s="185"/>
    </row>
    <row r="13" spans="1:119" ht="18.75" customHeight="1" x14ac:dyDescent="0.15">
      <c r="A13" s="186"/>
      <c r="B13" s="532"/>
      <c r="C13" s="533"/>
      <c r="D13" s="533"/>
      <c r="E13" s="533"/>
      <c r="F13" s="533"/>
      <c r="G13" s="533"/>
      <c r="H13" s="533"/>
      <c r="I13" s="533"/>
      <c r="J13" s="533"/>
      <c r="K13" s="534"/>
      <c r="L13" s="196"/>
      <c r="M13" s="557" t="s">
        <v>134</v>
      </c>
      <c r="N13" s="558"/>
      <c r="O13" s="558"/>
      <c r="P13" s="558"/>
      <c r="Q13" s="559"/>
      <c r="R13" s="550">
        <v>24055</v>
      </c>
      <c r="S13" s="551"/>
      <c r="T13" s="551"/>
      <c r="U13" s="551"/>
      <c r="V13" s="552"/>
      <c r="W13" s="485" t="s">
        <v>135</v>
      </c>
      <c r="X13" s="486"/>
      <c r="Y13" s="486"/>
      <c r="Z13" s="486"/>
      <c r="AA13" s="486"/>
      <c r="AB13" s="476"/>
      <c r="AC13" s="520">
        <v>207</v>
      </c>
      <c r="AD13" s="521"/>
      <c r="AE13" s="521"/>
      <c r="AF13" s="521"/>
      <c r="AG13" s="560"/>
      <c r="AH13" s="520">
        <v>189</v>
      </c>
      <c r="AI13" s="521"/>
      <c r="AJ13" s="521"/>
      <c r="AK13" s="521"/>
      <c r="AL13" s="522"/>
      <c r="AM13" s="498" t="s">
        <v>136</v>
      </c>
      <c r="AN13" s="499"/>
      <c r="AO13" s="499"/>
      <c r="AP13" s="499"/>
      <c r="AQ13" s="499"/>
      <c r="AR13" s="499"/>
      <c r="AS13" s="499"/>
      <c r="AT13" s="500"/>
      <c r="AU13" s="501" t="s">
        <v>137</v>
      </c>
      <c r="AV13" s="502"/>
      <c r="AW13" s="502"/>
      <c r="AX13" s="502"/>
      <c r="AY13" s="503" t="s">
        <v>138</v>
      </c>
      <c r="AZ13" s="504"/>
      <c r="BA13" s="504"/>
      <c r="BB13" s="504"/>
      <c r="BC13" s="504"/>
      <c r="BD13" s="504"/>
      <c r="BE13" s="504"/>
      <c r="BF13" s="504"/>
      <c r="BG13" s="504"/>
      <c r="BH13" s="504"/>
      <c r="BI13" s="504"/>
      <c r="BJ13" s="504"/>
      <c r="BK13" s="504"/>
      <c r="BL13" s="504"/>
      <c r="BM13" s="505"/>
      <c r="BN13" s="469">
        <v>-72025</v>
      </c>
      <c r="BO13" s="470"/>
      <c r="BP13" s="470"/>
      <c r="BQ13" s="470"/>
      <c r="BR13" s="470"/>
      <c r="BS13" s="470"/>
      <c r="BT13" s="470"/>
      <c r="BU13" s="471"/>
      <c r="BV13" s="469">
        <v>-183527</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17.7</v>
      </c>
      <c r="CU13" s="467"/>
      <c r="CV13" s="467"/>
      <c r="CW13" s="467"/>
      <c r="CX13" s="467"/>
      <c r="CY13" s="467"/>
      <c r="CZ13" s="467"/>
      <c r="DA13" s="468"/>
      <c r="DB13" s="466">
        <v>18.3</v>
      </c>
      <c r="DC13" s="467"/>
      <c r="DD13" s="467"/>
      <c r="DE13" s="467"/>
      <c r="DF13" s="467"/>
      <c r="DG13" s="467"/>
      <c r="DH13" s="467"/>
      <c r="DI13" s="468"/>
      <c r="DJ13" s="185"/>
      <c r="DK13" s="185"/>
      <c r="DL13" s="185"/>
      <c r="DM13" s="185"/>
      <c r="DN13" s="185"/>
      <c r="DO13" s="185"/>
    </row>
    <row r="14" spans="1:119" ht="18.75" customHeight="1" thickBot="1" x14ac:dyDescent="0.2">
      <c r="A14" s="186"/>
      <c r="B14" s="532"/>
      <c r="C14" s="533"/>
      <c r="D14" s="533"/>
      <c r="E14" s="533"/>
      <c r="F14" s="533"/>
      <c r="G14" s="533"/>
      <c r="H14" s="533"/>
      <c r="I14" s="533"/>
      <c r="J14" s="533"/>
      <c r="K14" s="534"/>
      <c r="L14" s="547" t="s">
        <v>140</v>
      </c>
      <c r="M14" s="548"/>
      <c r="N14" s="548"/>
      <c r="O14" s="548"/>
      <c r="P14" s="548"/>
      <c r="Q14" s="549"/>
      <c r="R14" s="550">
        <v>24928</v>
      </c>
      <c r="S14" s="551"/>
      <c r="T14" s="551"/>
      <c r="U14" s="551"/>
      <c r="V14" s="552"/>
      <c r="W14" s="459"/>
      <c r="X14" s="460"/>
      <c r="Y14" s="460"/>
      <c r="Z14" s="460"/>
      <c r="AA14" s="460"/>
      <c r="AB14" s="449"/>
      <c r="AC14" s="553">
        <v>1.8</v>
      </c>
      <c r="AD14" s="554"/>
      <c r="AE14" s="554"/>
      <c r="AF14" s="554"/>
      <c r="AG14" s="555"/>
      <c r="AH14" s="553">
        <v>1.5</v>
      </c>
      <c r="AI14" s="554"/>
      <c r="AJ14" s="554"/>
      <c r="AK14" s="554"/>
      <c r="AL14" s="556"/>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1" t="s">
        <v>141</v>
      </c>
      <c r="CE14" s="562"/>
      <c r="CF14" s="562"/>
      <c r="CG14" s="562"/>
      <c r="CH14" s="562"/>
      <c r="CI14" s="562"/>
      <c r="CJ14" s="562"/>
      <c r="CK14" s="562"/>
      <c r="CL14" s="562"/>
      <c r="CM14" s="562"/>
      <c r="CN14" s="562"/>
      <c r="CO14" s="562"/>
      <c r="CP14" s="562"/>
      <c r="CQ14" s="562"/>
      <c r="CR14" s="562"/>
      <c r="CS14" s="563"/>
      <c r="CT14" s="564">
        <v>146.5</v>
      </c>
      <c r="CU14" s="565"/>
      <c r="CV14" s="565"/>
      <c r="CW14" s="565"/>
      <c r="CX14" s="565"/>
      <c r="CY14" s="565"/>
      <c r="CZ14" s="565"/>
      <c r="DA14" s="566"/>
      <c r="DB14" s="564">
        <v>157.1</v>
      </c>
      <c r="DC14" s="565"/>
      <c r="DD14" s="565"/>
      <c r="DE14" s="565"/>
      <c r="DF14" s="565"/>
      <c r="DG14" s="565"/>
      <c r="DH14" s="565"/>
      <c r="DI14" s="566"/>
      <c r="DJ14" s="185"/>
      <c r="DK14" s="185"/>
      <c r="DL14" s="185"/>
      <c r="DM14" s="185"/>
      <c r="DN14" s="185"/>
      <c r="DO14" s="185"/>
    </row>
    <row r="15" spans="1:119" ht="18.75" customHeight="1" x14ac:dyDescent="0.15">
      <c r="A15" s="186"/>
      <c r="B15" s="532"/>
      <c r="C15" s="533"/>
      <c r="D15" s="533"/>
      <c r="E15" s="533"/>
      <c r="F15" s="533"/>
      <c r="G15" s="533"/>
      <c r="H15" s="533"/>
      <c r="I15" s="533"/>
      <c r="J15" s="533"/>
      <c r="K15" s="534"/>
      <c r="L15" s="196"/>
      <c r="M15" s="557" t="s">
        <v>142</v>
      </c>
      <c r="N15" s="558"/>
      <c r="O15" s="558"/>
      <c r="P15" s="558"/>
      <c r="Q15" s="559"/>
      <c r="R15" s="550">
        <v>24733</v>
      </c>
      <c r="S15" s="551"/>
      <c r="T15" s="551"/>
      <c r="U15" s="551"/>
      <c r="V15" s="552"/>
      <c r="W15" s="485" t="s">
        <v>143</v>
      </c>
      <c r="X15" s="486"/>
      <c r="Y15" s="486"/>
      <c r="Z15" s="486"/>
      <c r="AA15" s="486"/>
      <c r="AB15" s="476"/>
      <c r="AC15" s="520">
        <v>3740</v>
      </c>
      <c r="AD15" s="521"/>
      <c r="AE15" s="521"/>
      <c r="AF15" s="521"/>
      <c r="AG15" s="560"/>
      <c r="AH15" s="520">
        <v>4116</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4103129</v>
      </c>
      <c r="BO15" s="433"/>
      <c r="BP15" s="433"/>
      <c r="BQ15" s="433"/>
      <c r="BR15" s="433"/>
      <c r="BS15" s="433"/>
      <c r="BT15" s="433"/>
      <c r="BU15" s="434"/>
      <c r="BV15" s="432">
        <v>4164958</v>
      </c>
      <c r="BW15" s="433"/>
      <c r="BX15" s="433"/>
      <c r="BY15" s="433"/>
      <c r="BZ15" s="433"/>
      <c r="CA15" s="433"/>
      <c r="CB15" s="433"/>
      <c r="CC15" s="434"/>
      <c r="CD15" s="567" t="s">
        <v>145</v>
      </c>
      <c r="CE15" s="568"/>
      <c r="CF15" s="568"/>
      <c r="CG15" s="568"/>
      <c r="CH15" s="568"/>
      <c r="CI15" s="568"/>
      <c r="CJ15" s="568"/>
      <c r="CK15" s="568"/>
      <c r="CL15" s="568"/>
      <c r="CM15" s="568"/>
      <c r="CN15" s="568"/>
      <c r="CO15" s="568"/>
      <c r="CP15" s="568"/>
      <c r="CQ15" s="568"/>
      <c r="CR15" s="568"/>
      <c r="CS15" s="56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2"/>
      <c r="C16" s="533"/>
      <c r="D16" s="533"/>
      <c r="E16" s="533"/>
      <c r="F16" s="533"/>
      <c r="G16" s="533"/>
      <c r="H16" s="533"/>
      <c r="I16" s="533"/>
      <c r="J16" s="533"/>
      <c r="K16" s="534"/>
      <c r="L16" s="547" t="s">
        <v>146</v>
      </c>
      <c r="M16" s="578"/>
      <c r="N16" s="578"/>
      <c r="O16" s="578"/>
      <c r="P16" s="578"/>
      <c r="Q16" s="579"/>
      <c r="R16" s="570" t="s">
        <v>147</v>
      </c>
      <c r="S16" s="571"/>
      <c r="T16" s="571"/>
      <c r="U16" s="571"/>
      <c r="V16" s="572"/>
      <c r="W16" s="459"/>
      <c r="X16" s="460"/>
      <c r="Y16" s="460"/>
      <c r="Z16" s="460"/>
      <c r="AA16" s="460"/>
      <c r="AB16" s="449"/>
      <c r="AC16" s="553">
        <v>32.700000000000003</v>
      </c>
      <c r="AD16" s="554"/>
      <c r="AE16" s="554"/>
      <c r="AF16" s="554"/>
      <c r="AG16" s="555"/>
      <c r="AH16" s="553">
        <v>33.1</v>
      </c>
      <c r="AI16" s="554"/>
      <c r="AJ16" s="554"/>
      <c r="AK16" s="554"/>
      <c r="AL16" s="556"/>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6077831</v>
      </c>
      <c r="BO16" s="470"/>
      <c r="BP16" s="470"/>
      <c r="BQ16" s="470"/>
      <c r="BR16" s="470"/>
      <c r="BS16" s="470"/>
      <c r="BT16" s="470"/>
      <c r="BU16" s="471"/>
      <c r="BV16" s="469">
        <v>6149661</v>
      </c>
      <c r="BW16" s="470"/>
      <c r="BX16" s="470"/>
      <c r="BY16" s="470"/>
      <c r="BZ16" s="470"/>
      <c r="CA16" s="470"/>
      <c r="CB16" s="470"/>
      <c r="CC16" s="471"/>
      <c r="CD16" s="200"/>
      <c r="CE16" s="576"/>
      <c r="CF16" s="576"/>
      <c r="CG16" s="576"/>
      <c r="CH16" s="576"/>
      <c r="CI16" s="576"/>
      <c r="CJ16" s="576"/>
      <c r="CK16" s="576"/>
      <c r="CL16" s="576"/>
      <c r="CM16" s="576"/>
      <c r="CN16" s="576"/>
      <c r="CO16" s="576"/>
      <c r="CP16" s="576"/>
      <c r="CQ16" s="576"/>
      <c r="CR16" s="576"/>
      <c r="CS16" s="577"/>
      <c r="CT16" s="466"/>
      <c r="CU16" s="467"/>
      <c r="CV16" s="467"/>
      <c r="CW16" s="467"/>
      <c r="CX16" s="467"/>
      <c r="CY16" s="467"/>
      <c r="CZ16" s="467"/>
      <c r="DA16" s="468"/>
      <c r="DB16" s="466"/>
      <c r="DC16" s="467"/>
      <c r="DD16" s="467"/>
      <c r="DE16" s="467"/>
      <c r="DF16" s="467"/>
      <c r="DG16" s="467"/>
      <c r="DH16" s="467"/>
      <c r="DI16" s="468"/>
      <c r="DJ16" s="185"/>
      <c r="DK16" s="185"/>
      <c r="DL16" s="185"/>
      <c r="DM16" s="185"/>
      <c r="DN16" s="185"/>
      <c r="DO16" s="185"/>
    </row>
    <row r="17" spans="1:119" ht="18.75" customHeight="1" thickBot="1" x14ac:dyDescent="0.2">
      <c r="A17" s="186"/>
      <c r="B17" s="535"/>
      <c r="C17" s="536"/>
      <c r="D17" s="536"/>
      <c r="E17" s="536"/>
      <c r="F17" s="536"/>
      <c r="G17" s="536"/>
      <c r="H17" s="536"/>
      <c r="I17" s="536"/>
      <c r="J17" s="536"/>
      <c r="K17" s="537"/>
      <c r="L17" s="201"/>
      <c r="M17" s="573" t="s">
        <v>149</v>
      </c>
      <c r="N17" s="574"/>
      <c r="O17" s="574"/>
      <c r="P17" s="574"/>
      <c r="Q17" s="575"/>
      <c r="R17" s="570" t="s">
        <v>150</v>
      </c>
      <c r="S17" s="571"/>
      <c r="T17" s="571"/>
      <c r="U17" s="571"/>
      <c r="V17" s="572"/>
      <c r="W17" s="485" t="s">
        <v>151</v>
      </c>
      <c r="X17" s="486"/>
      <c r="Y17" s="486"/>
      <c r="Z17" s="486"/>
      <c r="AA17" s="486"/>
      <c r="AB17" s="476"/>
      <c r="AC17" s="520">
        <v>7486</v>
      </c>
      <c r="AD17" s="521"/>
      <c r="AE17" s="521"/>
      <c r="AF17" s="521"/>
      <c r="AG17" s="560"/>
      <c r="AH17" s="520">
        <v>8131</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5293319</v>
      </c>
      <c r="BO17" s="470"/>
      <c r="BP17" s="470"/>
      <c r="BQ17" s="470"/>
      <c r="BR17" s="470"/>
      <c r="BS17" s="470"/>
      <c r="BT17" s="470"/>
      <c r="BU17" s="471"/>
      <c r="BV17" s="469">
        <v>5378622</v>
      </c>
      <c r="BW17" s="470"/>
      <c r="BX17" s="470"/>
      <c r="BY17" s="470"/>
      <c r="BZ17" s="470"/>
      <c r="CA17" s="470"/>
      <c r="CB17" s="470"/>
      <c r="CC17" s="471"/>
      <c r="CD17" s="200"/>
      <c r="CE17" s="576"/>
      <c r="CF17" s="576"/>
      <c r="CG17" s="576"/>
      <c r="CH17" s="576"/>
      <c r="CI17" s="576"/>
      <c r="CJ17" s="576"/>
      <c r="CK17" s="576"/>
      <c r="CL17" s="576"/>
      <c r="CM17" s="576"/>
      <c r="CN17" s="576"/>
      <c r="CO17" s="576"/>
      <c r="CP17" s="576"/>
      <c r="CQ17" s="576"/>
      <c r="CR17" s="576"/>
      <c r="CS17" s="577"/>
      <c r="CT17" s="466"/>
      <c r="CU17" s="467"/>
      <c r="CV17" s="467"/>
      <c r="CW17" s="467"/>
      <c r="CX17" s="467"/>
      <c r="CY17" s="467"/>
      <c r="CZ17" s="467"/>
      <c r="DA17" s="468"/>
      <c r="DB17" s="466"/>
      <c r="DC17" s="467"/>
      <c r="DD17" s="467"/>
      <c r="DE17" s="467"/>
      <c r="DF17" s="467"/>
      <c r="DG17" s="467"/>
      <c r="DH17" s="467"/>
      <c r="DI17" s="468"/>
      <c r="DJ17" s="185"/>
      <c r="DK17" s="185"/>
      <c r="DL17" s="185"/>
      <c r="DM17" s="185"/>
      <c r="DN17" s="185"/>
      <c r="DO17" s="185"/>
    </row>
    <row r="18" spans="1:119" ht="18.75" customHeight="1" thickBot="1" x14ac:dyDescent="0.2">
      <c r="A18" s="186"/>
      <c r="B18" s="580" t="s">
        <v>153</v>
      </c>
      <c r="C18" s="512"/>
      <c r="D18" s="512"/>
      <c r="E18" s="581"/>
      <c r="F18" s="581"/>
      <c r="G18" s="581"/>
      <c r="H18" s="581"/>
      <c r="I18" s="581"/>
      <c r="J18" s="581"/>
      <c r="K18" s="581"/>
      <c r="L18" s="582">
        <v>280.25</v>
      </c>
      <c r="M18" s="582"/>
      <c r="N18" s="582"/>
      <c r="O18" s="582"/>
      <c r="P18" s="582"/>
      <c r="Q18" s="582"/>
      <c r="R18" s="583"/>
      <c r="S18" s="583"/>
      <c r="T18" s="583"/>
      <c r="U18" s="583"/>
      <c r="V18" s="584"/>
      <c r="W18" s="487"/>
      <c r="X18" s="488"/>
      <c r="Y18" s="488"/>
      <c r="Z18" s="488"/>
      <c r="AA18" s="488"/>
      <c r="AB18" s="479"/>
      <c r="AC18" s="585">
        <v>65.5</v>
      </c>
      <c r="AD18" s="586"/>
      <c r="AE18" s="586"/>
      <c r="AF18" s="586"/>
      <c r="AG18" s="587"/>
      <c r="AH18" s="585">
        <v>65.400000000000006</v>
      </c>
      <c r="AI18" s="586"/>
      <c r="AJ18" s="586"/>
      <c r="AK18" s="586"/>
      <c r="AL18" s="588"/>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7144245</v>
      </c>
      <c r="BO18" s="470"/>
      <c r="BP18" s="470"/>
      <c r="BQ18" s="470"/>
      <c r="BR18" s="470"/>
      <c r="BS18" s="470"/>
      <c r="BT18" s="470"/>
      <c r="BU18" s="471"/>
      <c r="BV18" s="469">
        <v>7426821</v>
      </c>
      <c r="BW18" s="470"/>
      <c r="BX18" s="470"/>
      <c r="BY18" s="470"/>
      <c r="BZ18" s="470"/>
      <c r="CA18" s="470"/>
      <c r="CB18" s="470"/>
      <c r="CC18" s="471"/>
      <c r="CD18" s="200"/>
      <c r="CE18" s="576"/>
      <c r="CF18" s="576"/>
      <c r="CG18" s="576"/>
      <c r="CH18" s="576"/>
      <c r="CI18" s="576"/>
      <c r="CJ18" s="576"/>
      <c r="CK18" s="576"/>
      <c r="CL18" s="576"/>
      <c r="CM18" s="576"/>
      <c r="CN18" s="576"/>
      <c r="CO18" s="576"/>
      <c r="CP18" s="576"/>
      <c r="CQ18" s="576"/>
      <c r="CR18" s="576"/>
      <c r="CS18" s="577"/>
      <c r="CT18" s="466"/>
      <c r="CU18" s="467"/>
      <c r="CV18" s="467"/>
      <c r="CW18" s="467"/>
      <c r="CX18" s="467"/>
      <c r="CY18" s="467"/>
      <c r="CZ18" s="467"/>
      <c r="DA18" s="468"/>
      <c r="DB18" s="466"/>
      <c r="DC18" s="467"/>
      <c r="DD18" s="467"/>
      <c r="DE18" s="467"/>
      <c r="DF18" s="467"/>
      <c r="DG18" s="467"/>
      <c r="DH18" s="467"/>
      <c r="DI18" s="468"/>
      <c r="DJ18" s="185"/>
      <c r="DK18" s="185"/>
      <c r="DL18" s="185"/>
      <c r="DM18" s="185"/>
      <c r="DN18" s="185"/>
      <c r="DO18" s="185"/>
    </row>
    <row r="19" spans="1:119" ht="18.75" customHeight="1" thickBot="1" x14ac:dyDescent="0.2">
      <c r="A19" s="186"/>
      <c r="B19" s="580" t="s">
        <v>155</v>
      </c>
      <c r="C19" s="512"/>
      <c r="D19" s="512"/>
      <c r="E19" s="581"/>
      <c r="F19" s="581"/>
      <c r="G19" s="581"/>
      <c r="H19" s="581"/>
      <c r="I19" s="581"/>
      <c r="J19" s="581"/>
      <c r="K19" s="581"/>
      <c r="L19" s="589">
        <v>91</v>
      </c>
      <c r="M19" s="589"/>
      <c r="N19" s="589"/>
      <c r="O19" s="589"/>
      <c r="P19" s="589"/>
      <c r="Q19" s="589"/>
      <c r="R19" s="590"/>
      <c r="S19" s="590"/>
      <c r="T19" s="590"/>
      <c r="U19" s="590"/>
      <c r="V19" s="591"/>
      <c r="W19" s="426"/>
      <c r="X19" s="427"/>
      <c r="Y19" s="427"/>
      <c r="Z19" s="427"/>
      <c r="AA19" s="427"/>
      <c r="AB19" s="427"/>
      <c r="AC19" s="598"/>
      <c r="AD19" s="598"/>
      <c r="AE19" s="598"/>
      <c r="AF19" s="598"/>
      <c r="AG19" s="598"/>
      <c r="AH19" s="598"/>
      <c r="AI19" s="598"/>
      <c r="AJ19" s="598"/>
      <c r="AK19" s="598"/>
      <c r="AL19" s="599"/>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8811707</v>
      </c>
      <c r="BO19" s="470"/>
      <c r="BP19" s="470"/>
      <c r="BQ19" s="470"/>
      <c r="BR19" s="470"/>
      <c r="BS19" s="470"/>
      <c r="BT19" s="470"/>
      <c r="BU19" s="471"/>
      <c r="BV19" s="469">
        <v>9200590</v>
      </c>
      <c r="BW19" s="470"/>
      <c r="BX19" s="470"/>
      <c r="BY19" s="470"/>
      <c r="BZ19" s="470"/>
      <c r="CA19" s="470"/>
      <c r="CB19" s="470"/>
      <c r="CC19" s="471"/>
      <c r="CD19" s="200"/>
      <c r="CE19" s="576"/>
      <c r="CF19" s="576"/>
      <c r="CG19" s="576"/>
      <c r="CH19" s="576"/>
      <c r="CI19" s="576"/>
      <c r="CJ19" s="576"/>
      <c r="CK19" s="576"/>
      <c r="CL19" s="576"/>
      <c r="CM19" s="576"/>
      <c r="CN19" s="576"/>
      <c r="CO19" s="576"/>
      <c r="CP19" s="576"/>
      <c r="CQ19" s="576"/>
      <c r="CR19" s="576"/>
      <c r="CS19" s="577"/>
      <c r="CT19" s="466"/>
      <c r="CU19" s="467"/>
      <c r="CV19" s="467"/>
      <c r="CW19" s="467"/>
      <c r="CX19" s="467"/>
      <c r="CY19" s="467"/>
      <c r="CZ19" s="467"/>
      <c r="DA19" s="468"/>
      <c r="DB19" s="466"/>
      <c r="DC19" s="467"/>
      <c r="DD19" s="467"/>
      <c r="DE19" s="467"/>
      <c r="DF19" s="467"/>
      <c r="DG19" s="467"/>
      <c r="DH19" s="467"/>
      <c r="DI19" s="468"/>
      <c r="DJ19" s="185"/>
      <c r="DK19" s="185"/>
      <c r="DL19" s="185"/>
      <c r="DM19" s="185"/>
      <c r="DN19" s="185"/>
      <c r="DO19" s="185"/>
    </row>
    <row r="20" spans="1:119" ht="18.75" customHeight="1" thickBot="1" x14ac:dyDescent="0.2">
      <c r="A20" s="186"/>
      <c r="B20" s="580" t="s">
        <v>157</v>
      </c>
      <c r="C20" s="512"/>
      <c r="D20" s="512"/>
      <c r="E20" s="581"/>
      <c r="F20" s="581"/>
      <c r="G20" s="581"/>
      <c r="H20" s="581"/>
      <c r="I20" s="581"/>
      <c r="J20" s="581"/>
      <c r="K20" s="581"/>
      <c r="L20" s="589">
        <v>9804</v>
      </c>
      <c r="M20" s="589"/>
      <c r="N20" s="589"/>
      <c r="O20" s="589"/>
      <c r="P20" s="589"/>
      <c r="Q20" s="589"/>
      <c r="R20" s="590"/>
      <c r="S20" s="590"/>
      <c r="T20" s="590"/>
      <c r="U20" s="590"/>
      <c r="V20" s="591"/>
      <c r="W20" s="487"/>
      <c r="X20" s="488"/>
      <c r="Y20" s="488"/>
      <c r="Z20" s="488"/>
      <c r="AA20" s="488"/>
      <c r="AB20" s="488"/>
      <c r="AC20" s="592"/>
      <c r="AD20" s="592"/>
      <c r="AE20" s="592"/>
      <c r="AF20" s="592"/>
      <c r="AG20" s="592"/>
      <c r="AH20" s="592"/>
      <c r="AI20" s="592"/>
      <c r="AJ20" s="592"/>
      <c r="AK20" s="592"/>
      <c r="AL20" s="593"/>
      <c r="AM20" s="594"/>
      <c r="AN20" s="524"/>
      <c r="AO20" s="524"/>
      <c r="AP20" s="524"/>
      <c r="AQ20" s="524"/>
      <c r="AR20" s="524"/>
      <c r="AS20" s="524"/>
      <c r="AT20" s="525"/>
      <c r="AU20" s="595"/>
      <c r="AV20" s="596"/>
      <c r="AW20" s="596"/>
      <c r="AX20" s="597"/>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0"/>
      <c r="CE20" s="576"/>
      <c r="CF20" s="576"/>
      <c r="CG20" s="576"/>
      <c r="CH20" s="576"/>
      <c r="CI20" s="576"/>
      <c r="CJ20" s="576"/>
      <c r="CK20" s="576"/>
      <c r="CL20" s="576"/>
      <c r="CM20" s="576"/>
      <c r="CN20" s="576"/>
      <c r="CO20" s="576"/>
      <c r="CP20" s="576"/>
      <c r="CQ20" s="576"/>
      <c r="CR20" s="576"/>
      <c r="CS20" s="577"/>
      <c r="CT20" s="466"/>
      <c r="CU20" s="467"/>
      <c r="CV20" s="467"/>
      <c r="CW20" s="467"/>
      <c r="CX20" s="467"/>
      <c r="CY20" s="467"/>
      <c r="CZ20" s="467"/>
      <c r="DA20" s="468"/>
      <c r="DB20" s="466"/>
      <c r="DC20" s="467"/>
      <c r="DD20" s="467"/>
      <c r="DE20" s="467"/>
      <c r="DF20" s="467"/>
      <c r="DG20" s="467"/>
      <c r="DH20" s="467"/>
      <c r="DI20" s="468"/>
      <c r="DJ20" s="185"/>
      <c r="DK20" s="185"/>
      <c r="DL20" s="185"/>
      <c r="DM20" s="185"/>
      <c r="DN20" s="185"/>
      <c r="DO20" s="185"/>
    </row>
    <row r="21" spans="1:119" ht="18.75" customHeight="1" x14ac:dyDescent="0.15">
      <c r="A21" s="186"/>
      <c r="B21" s="600" t="s">
        <v>158</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0"/>
      <c r="CE21" s="576"/>
      <c r="CF21" s="576"/>
      <c r="CG21" s="576"/>
      <c r="CH21" s="576"/>
      <c r="CI21" s="576"/>
      <c r="CJ21" s="576"/>
      <c r="CK21" s="576"/>
      <c r="CL21" s="576"/>
      <c r="CM21" s="576"/>
      <c r="CN21" s="576"/>
      <c r="CO21" s="576"/>
      <c r="CP21" s="576"/>
      <c r="CQ21" s="576"/>
      <c r="CR21" s="576"/>
      <c r="CS21" s="577"/>
      <c r="CT21" s="466"/>
      <c r="CU21" s="467"/>
      <c r="CV21" s="467"/>
      <c r="CW21" s="467"/>
      <c r="CX21" s="467"/>
      <c r="CY21" s="467"/>
      <c r="CZ21" s="467"/>
      <c r="DA21" s="468"/>
      <c r="DB21" s="466"/>
      <c r="DC21" s="467"/>
      <c r="DD21" s="467"/>
      <c r="DE21" s="467"/>
      <c r="DF21" s="467"/>
      <c r="DG21" s="467"/>
      <c r="DH21" s="467"/>
      <c r="DI21" s="468"/>
      <c r="DJ21" s="185"/>
      <c r="DK21" s="185"/>
      <c r="DL21" s="185"/>
      <c r="DM21" s="185"/>
      <c r="DN21" s="185"/>
      <c r="DO21" s="185"/>
    </row>
    <row r="22" spans="1:119" ht="18.75" customHeight="1" thickBot="1" x14ac:dyDescent="0.2">
      <c r="A22" s="186"/>
      <c r="B22" s="603" t="s">
        <v>159</v>
      </c>
      <c r="C22" s="604"/>
      <c r="D22" s="605"/>
      <c r="E22" s="481" t="s">
        <v>1</v>
      </c>
      <c r="F22" s="486"/>
      <c r="G22" s="486"/>
      <c r="H22" s="486"/>
      <c r="I22" s="486"/>
      <c r="J22" s="486"/>
      <c r="K22" s="476"/>
      <c r="L22" s="481" t="s">
        <v>160</v>
      </c>
      <c r="M22" s="486"/>
      <c r="N22" s="486"/>
      <c r="O22" s="486"/>
      <c r="P22" s="476"/>
      <c r="Q22" s="612" t="s">
        <v>161</v>
      </c>
      <c r="R22" s="613"/>
      <c r="S22" s="613"/>
      <c r="T22" s="613"/>
      <c r="U22" s="613"/>
      <c r="V22" s="614"/>
      <c r="W22" s="618" t="s">
        <v>162</v>
      </c>
      <c r="X22" s="604"/>
      <c r="Y22" s="605"/>
      <c r="Z22" s="481" t="s">
        <v>1</v>
      </c>
      <c r="AA22" s="486"/>
      <c r="AB22" s="486"/>
      <c r="AC22" s="486"/>
      <c r="AD22" s="486"/>
      <c r="AE22" s="486"/>
      <c r="AF22" s="486"/>
      <c r="AG22" s="476"/>
      <c r="AH22" s="631" t="s">
        <v>163</v>
      </c>
      <c r="AI22" s="486"/>
      <c r="AJ22" s="486"/>
      <c r="AK22" s="486"/>
      <c r="AL22" s="476"/>
      <c r="AM22" s="631" t="s">
        <v>164</v>
      </c>
      <c r="AN22" s="632"/>
      <c r="AO22" s="632"/>
      <c r="AP22" s="632"/>
      <c r="AQ22" s="632"/>
      <c r="AR22" s="633"/>
      <c r="AS22" s="612" t="s">
        <v>161</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0"/>
      <c r="CE22" s="576"/>
      <c r="CF22" s="576"/>
      <c r="CG22" s="576"/>
      <c r="CH22" s="576"/>
      <c r="CI22" s="576"/>
      <c r="CJ22" s="576"/>
      <c r="CK22" s="576"/>
      <c r="CL22" s="576"/>
      <c r="CM22" s="576"/>
      <c r="CN22" s="576"/>
      <c r="CO22" s="576"/>
      <c r="CP22" s="576"/>
      <c r="CQ22" s="576"/>
      <c r="CR22" s="576"/>
      <c r="CS22" s="577"/>
      <c r="CT22" s="466"/>
      <c r="CU22" s="467"/>
      <c r="CV22" s="467"/>
      <c r="CW22" s="467"/>
      <c r="CX22" s="467"/>
      <c r="CY22" s="467"/>
      <c r="CZ22" s="467"/>
      <c r="DA22" s="468"/>
      <c r="DB22" s="466"/>
      <c r="DC22" s="467"/>
      <c r="DD22" s="467"/>
      <c r="DE22" s="467"/>
      <c r="DF22" s="467"/>
      <c r="DG22" s="467"/>
      <c r="DH22" s="467"/>
      <c r="DI22" s="468"/>
      <c r="DJ22" s="185"/>
      <c r="DK22" s="185"/>
      <c r="DL22" s="185"/>
      <c r="DM22" s="185"/>
      <c r="DN22" s="185"/>
      <c r="DO22" s="185"/>
    </row>
    <row r="23" spans="1:119" ht="18.75" customHeight="1" x14ac:dyDescent="0.15">
      <c r="A23" s="186"/>
      <c r="B23" s="606"/>
      <c r="C23" s="607"/>
      <c r="D23" s="608"/>
      <c r="E23" s="455"/>
      <c r="F23" s="460"/>
      <c r="G23" s="460"/>
      <c r="H23" s="460"/>
      <c r="I23" s="460"/>
      <c r="J23" s="460"/>
      <c r="K23" s="449"/>
      <c r="L23" s="455"/>
      <c r="M23" s="460"/>
      <c r="N23" s="460"/>
      <c r="O23" s="460"/>
      <c r="P23" s="449"/>
      <c r="Q23" s="615"/>
      <c r="R23" s="616"/>
      <c r="S23" s="616"/>
      <c r="T23" s="616"/>
      <c r="U23" s="616"/>
      <c r="V23" s="617"/>
      <c r="W23" s="619"/>
      <c r="X23" s="607"/>
      <c r="Y23" s="608"/>
      <c r="Z23" s="455"/>
      <c r="AA23" s="460"/>
      <c r="AB23" s="460"/>
      <c r="AC23" s="460"/>
      <c r="AD23" s="460"/>
      <c r="AE23" s="460"/>
      <c r="AF23" s="460"/>
      <c r="AG23" s="449"/>
      <c r="AH23" s="455"/>
      <c r="AI23" s="460"/>
      <c r="AJ23" s="460"/>
      <c r="AK23" s="460"/>
      <c r="AL23" s="449"/>
      <c r="AM23" s="634"/>
      <c r="AN23" s="635"/>
      <c r="AO23" s="635"/>
      <c r="AP23" s="635"/>
      <c r="AQ23" s="635"/>
      <c r="AR23" s="636"/>
      <c r="AS23" s="615"/>
      <c r="AT23" s="616"/>
      <c r="AU23" s="616"/>
      <c r="AV23" s="616"/>
      <c r="AW23" s="616"/>
      <c r="AX23" s="638"/>
      <c r="AY23" s="429" t="s">
        <v>165</v>
      </c>
      <c r="AZ23" s="430"/>
      <c r="BA23" s="430"/>
      <c r="BB23" s="430"/>
      <c r="BC23" s="430"/>
      <c r="BD23" s="430"/>
      <c r="BE23" s="430"/>
      <c r="BF23" s="430"/>
      <c r="BG23" s="430"/>
      <c r="BH23" s="430"/>
      <c r="BI23" s="430"/>
      <c r="BJ23" s="430"/>
      <c r="BK23" s="430"/>
      <c r="BL23" s="430"/>
      <c r="BM23" s="431"/>
      <c r="BN23" s="469">
        <v>17042469</v>
      </c>
      <c r="BO23" s="470"/>
      <c r="BP23" s="470"/>
      <c r="BQ23" s="470"/>
      <c r="BR23" s="470"/>
      <c r="BS23" s="470"/>
      <c r="BT23" s="470"/>
      <c r="BU23" s="471"/>
      <c r="BV23" s="469">
        <v>17814301</v>
      </c>
      <c r="BW23" s="470"/>
      <c r="BX23" s="470"/>
      <c r="BY23" s="470"/>
      <c r="BZ23" s="470"/>
      <c r="CA23" s="470"/>
      <c r="CB23" s="470"/>
      <c r="CC23" s="471"/>
      <c r="CD23" s="200"/>
      <c r="CE23" s="576"/>
      <c r="CF23" s="576"/>
      <c r="CG23" s="576"/>
      <c r="CH23" s="576"/>
      <c r="CI23" s="576"/>
      <c r="CJ23" s="576"/>
      <c r="CK23" s="576"/>
      <c r="CL23" s="576"/>
      <c r="CM23" s="576"/>
      <c r="CN23" s="576"/>
      <c r="CO23" s="576"/>
      <c r="CP23" s="576"/>
      <c r="CQ23" s="576"/>
      <c r="CR23" s="576"/>
      <c r="CS23" s="577"/>
      <c r="CT23" s="466"/>
      <c r="CU23" s="467"/>
      <c r="CV23" s="467"/>
      <c r="CW23" s="467"/>
      <c r="CX23" s="467"/>
      <c r="CY23" s="467"/>
      <c r="CZ23" s="467"/>
      <c r="DA23" s="468"/>
      <c r="DB23" s="466"/>
      <c r="DC23" s="467"/>
      <c r="DD23" s="467"/>
      <c r="DE23" s="467"/>
      <c r="DF23" s="467"/>
      <c r="DG23" s="467"/>
      <c r="DH23" s="467"/>
      <c r="DI23" s="468"/>
      <c r="DJ23" s="185"/>
      <c r="DK23" s="185"/>
      <c r="DL23" s="185"/>
      <c r="DM23" s="185"/>
      <c r="DN23" s="185"/>
      <c r="DO23" s="185"/>
    </row>
    <row r="24" spans="1:119" ht="18.75" customHeight="1" thickBot="1" x14ac:dyDescent="0.2">
      <c r="A24" s="186"/>
      <c r="B24" s="606"/>
      <c r="C24" s="607"/>
      <c r="D24" s="608"/>
      <c r="E24" s="519" t="s">
        <v>166</v>
      </c>
      <c r="F24" s="499"/>
      <c r="G24" s="499"/>
      <c r="H24" s="499"/>
      <c r="I24" s="499"/>
      <c r="J24" s="499"/>
      <c r="K24" s="500"/>
      <c r="L24" s="520">
        <v>1</v>
      </c>
      <c r="M24" s="521"/>
      <c r="N24" s="521"/>
      <c r="O24" s="521"/>
      <c r="P24" s="560"/>
      <c r="Q24" s="520">
        <v>6480</v>
      </c>
      <c r="R24" s="521"/>
      <c r="S24" s="521"/>
      <c r="T24" s="521"/>
      <c r="U24" s="521"/>
      <c r="V24" s="560"/>
      <c r="W24" s="619"/>
      <c r="X24" s="607"/>
      <c r="Y24" s="608"/>
      <c r="Z24" s="519" t="s">
        <v>167</v>
      </c>
      <c r="AA24" s="499"/>
      <c r="AB24" s="499"/>
      <c r="AC24" s="499"/>
      <c r="AD24" s="499"/>
      <c r="AE24" s="499"/>
      <c r="AF24" s="499"/>
      <c r="AG24" s="500"/>
      <c r="AH24" s="520">
        <v>241</v>
      </c>
      <c r="AI24" s="521"/>
      <c r="AJ24" s="521"/>
      <c r="AK24" s="521"/>
      <c r="AL24" s="560"/>
      <c r="AM24" s="520">
        <v>737219</v>
      </c>
      <c r="AN24" s="521"/>
      <c r="AO24" s="521"/>
      <c r="AP24" s="521"/>
      <c r="AQ24" s="521"/>
      <c r="AR24" s="560"/>
      <c r="AS24" s="520">
        <v>3059</v>
      </c>
      <c r="AT24" s="521"/>
      <c r="AU24" s="521"/>
      <c r="AV24" s="521"/>
      <c r="AW24" s="521"/>
      <c r="AX24" s="522"/>
      <c r="AY24" s="639" t="s">
        <v>168</v>
      </c>
      <c r="AZ24" s="640"/>
      <c r="BA24" s="640"/>
      <c r="BB24" s="640"/>
      <c r="BC24" s="640"/>
      <c r="BD24" s="640"/>
      <c r="BE24" s="640"/>
      <c r="BF24" s="640"/>
      <c r="BG24" s="640"/>
      <c r="BH24" s="640"/>
      <c r="BI24" s="640"/>
      <c r="BJ24" s="640"/>
      <c r="BK24" s="640"/>
      <c r="BL24" s="640"/>
      <c r="BM24" s="641"/>
      <c r="BN24" s="469">
        <v>14347667</v>
      </c>
      <c r="BO24" s="470"/>
      <c r="BP24" s="470"/>
      <c r="BQ24" s="470"/>
      <c r="BR24" s="470"/>
      <c r="BS24" s="470"/>
      <c r="BT24" s="470"/>
      <c r="BU24" s="471"/>
      <c r="BV24" s="469">
        <v>14811759</v>
      </c>
      <c r="BW24" s="470"/>
      <c r="BX24" s="470"/>
      <c r="BY24" s="470"/>
      <c r="BZ24" s="470"/>
      <c r="CA24" s="470"/>
      <c r="CB24" s="470"/>
      <c r="CC24" s="471"/>
      <c r="CD24" s="200"/>
      <c r="CE24" s="576"/>
      <c r="CF24" s="576"/>
      <c r="CG24" s="576"/>
      <c r="CH24" s="576"/>
      <c r="CI24" s="576"/>
      <c r="CJ24" s="576"/>
      <c r="CK24" s="576"/>
      <c r="CL24" s="576"/>
      <c r="CM24" s="576"/>
      <c r="CN24" s="576"/>
      <c r="CO24" s="576"/>
      <c r="CP24" s="576"/>
      <c r="CQ24" s="576"/>
      <c r="CR24" s="576"/>
      <c r="CS24" s="577"/>
      <c r="CT24" s="466"/>
      <c r="CU24" s="467"/>
      <c r="CV24" s="467"/>
      <c r="CW24" s="467"/>
      <c r="CX24" s="467"/>
      <c r="CY24" s="467"/>
      <c r="CZ24" s="467"/>
      <c r="DA24" s="468"/>
      <c r="DB24" s="466"/>
      <c r="DC24" s="467"/>
      <c r="DD24" s="467"/>
      <c r="DE24" s="467"/>
      <c r="DF24" s="467"/>
      <c r="DG24" s="467"/>
      <c r="DH24" s="467"/>
      <c r="DI24" s="468"/>
      <c r="DJ24" s="185"/>
      <c r="DK24" s="185"/>
      <c r="DL24" s="185"/>
      <c r="DM24" s="185"/>
      <c r="DN24" s="185"/>
      <c r="DO24" s="185"/>
    </row>
    <row r="25" spans="1:119" s="185" customFormat="1" ht="18.75" customHeight="1" x14ac:dyDescent="0.15">
      <c r="A25" s="186"/>
      <c r="B25" s="606"/>
      <c r="C25" s="607"/>
      <c r="D25" s="608"/>
      <c r="E25" s="519" t="s">
        <v>169</v>
      </c>
      <c r="F25" s="499"/>
      <c r="G25" s="499"/>
      <c r="H25" s="499"/>
      <c r="I25" s="499"/>
      <c r="J25" s="499"/>
      <c r="K25" s="500"/>
      <c r="L25" s="520">
        <v>1</v>
      </c>
      <c r="M25" s="521"/>
      <c r="N25" s="521"/>
      <c r="O25" s="521"/>
      <c r="P25" s="560"/>
      <c r="Q25" s="520">
        <v>5120</v>
      </c>
      <c r="R25" s="521"/>
      <c r="S25" s="521"/>
      <c r="T25" s="521"/>
      <c r="U25" s="521"/>
      <c r="V25" s="560"/>
      <c r="W25" s="619"/>
      <c r="X25" s="607"/>
      <c r="Y25" s="608"/>
      <c r="Z25" s="519" t="s">
        <v>170</v>
      </c>
      <c r="AA25" s="499"/>
      <c r="AB25" s="499"/>
      <c r="AC25" s="499"/>
      <c r="AD25" s="499"/>
      <c r="AE25" s="499"/>
      <c r="AF25" s="499"/>
      <c r="AG25" s="500"/>
      <c r="AH25" s="520">
        <v>66</v>
      </c>
      <c r="AI25" s="521"/>
      <c r="AJ25" s="521"/>
      <c r="AK25" s="521"/>
      <c r="AL25" s="560"/>
      <c r="AM25" s="520">
        <v>190212</v>
      </c>
      <c r="AN25" s="521"/>
      <c r="AO25" s="521"/>
      <c r="AP25" s="521"/>
      <c r="AQ25" s="521"/>
      <c r="AR25" s="560"/>
      <c r="AS25" s="520">
        <v>2882</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473561</v>
      </c>
      <c r="BO25" s="433"/>
      <c r="BP25" s="433"/>
      <c r="BQ25" s="433"/>
      <c r="BR25" s="433"/>
      <c r="BS25" s="433"/>
      <c r="BT25" s="433"/>
      <c r="BU25" s="434"/>
      <c r="BV25" s="432">
        <v>436731</v>
      </c>
      <c r="BW25" s="433"/>
      <c r="BX25" s="433"/>
      <c r="BY25" s="433"/>
      <c r="BZ25" s="433"/>
      <c r="CA25" s="433"/>
      <c r="CB25" s="433"/>
      <c r="CC25" s="434"/>
      <c r="CD25" s="200"/>
      <c r="CE25" s="576"/>
      <c r="CF25" s="576"/>
      <c r="CG25" s="576"/>
      <c r="CH25" s="576"/>
      <c r="CI25" s="576"/>
      <c r="CJ25" s="576"/>
      <c r="CK25" s="576"/>
      <c r="CL25" s="576"/>
      <c r="CM25" s="576"/>
      <c r="CN25" s="576"/>
      <c r="CO25" s="576"/>
      <c r="CP25" s="576"/>
      <c r="CQ25" s="576"/>
      <c r="CR25" s="576"/>
      <c r="CS25" s="577"/>
      <c r="CT25" s="466"/>
      <c r="CU25" s="467"/>
      <c r="CV25" s="467"/>
      <c r="CW25" s="467"/>
      <c r="CX25" s="467"/>
      <c r="CY25" s="467"/>
      <c r="CZ25" s="467"/>
      <c r="DA25" s="468"/>
      <c r="DB25" s="466"/>
      <c r="DC25" s="467"/>
      <c r="DD25" s="467"/>
      <c r="DE25" s="467"/>
      <c r="DF25" s="467"/>
      <c r="DG25" s="467"/>
      <c r="DH25" s="467"/>
      <c r="DI25" s="468"/>
    </row>
    <row r="26" spans="1:119" s="185" customFormat="1" ht="18.75" customHeight="1" x14ac:dyDescent="0.15">
      <c r="A26" s="186"/>
      <c r="B26" s="606"/>
      <c r="C26" s="607"/>
      <c r="D26" s="608"/>
      <c r="E26" s="519" t="s">
        <v>172</v>
      </c>
      <c r="F26" s="499"/>
      <c r="G26" s="499"/>
      <c r="H26" s="499"/>
      <c r="I26" s="499"/>
      <c r="J26" s="499"/>
      <c r="K26" s="500"/>
      <c r="L26" s="520">
        <v>1</v>
      </c>
      <c r="M26" s="521"/>
      <c r="N26" s="521"/>
      <c r="O26" s="521"/>
      <c r="P26" s="560"/>
      <c r="Q26" s="520">
        <v>4520</v>
      </c>
      <c r="R26" s="521"/>
      <c r="S26" s="521"/>
      <c r="T26" s="521"/>
      <c r="U26" s="521"/>
      <c r="V26" s="560"/>
      <c r="W26" s="619"/>
      <c r="X26" s="607"/>
      <c r="Y26" s="608"/>
      <c r="Z26" s="519" t="s">
        <v>173</v>
      </c>
      <c r="AA26" s="629"/>
      <c r="AB26" s="629"/>
      <c r="AC26" s="629"/>
      <c r="AD26" s="629"/>
      <c r="AE26" s="629"/>
      <c r="AF26" s="629"/>
      <c r="AG26" s="630"/>
      <c r="AH26" s="520">
        <v>12</v>
      </c>
      <c r="AI26" s="521"/>
      <c r="AJ26" s="521"/>
      <c r="AK26" s="521"/>
      <c r="AL26" s="560"/>
      <c r="AM26" s="520">
        <v>35460</v>
      </c>
      <c r="AN26" s="521"/>
      <c r="AO26" s="521"/>
      <c r="AP26" s="521"/>
      <c r="AQ26" s="521"/>
      <c r="AR26" s="560"/>
      <c r="AS26" s="520">
        <v>2955</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126</v>
      </c>
      <c r="BW26" s="470"/>
      <c r="BX26" s="470"/>
      <c r="BY26" s="470"/>
      <c r="BZ26" s="470"/>
      <c r="CA26" s="470"/>
      <c r="CB26" s="470"/>
      <c r="CC26" s="471"/>
      <c r="CD26" s="200"/>
      <c r="CE26" s="576"/>
      <c r="CF26" s="576"/>
      <c r="CG26" s="576"/>
      <c r="CH26" s="576"/>
      <c r="CI26" s="576"/>
      <c r="CJ26" s="576"/>
      <c r="CK26" s="576"/>
      <c r="CL26" s="576"/>
      <c r="CM26" s="576"/>
      <c r="CN26" s="576"/>
      <c r="CO26" s="576"/>
      <c r="CP26" s="576"/>
      <c r="CQ26" s="576"/>
      <c r="CR26" s="576"/>
      <c r="CS26" s="577"/>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6"/>
      <c r="B27" s="606"/>
      <c r="C27" s="607"/>
      <c r="D27" s="608"/>
      <c r="E27" s="519" t="s">
        <v>176</v>
      </c>
      <c r="F27" s="499"/>
      <c r="G27" s="499"/>
      <c r="H27" s="499"/>
      <c r="I27" s="499"/>
      <c r="J27" s="499"/>
      <c r="K27" s="500"/>
      <c r="L27" s="520">
        <v>1</v>
      </c>
      <c r="M27" s="521"/>
      <c r="N27" s="521"/>
      <c r="O27" s="521"/>
      <c r="P27" s="560"/>
      <c r="Q27" s="520">
        <v>3750</v>
      </c>
      <c r="R27" s="521"/>
      <c r="S27" s="521"/>
      <c r="T27" s="521"/>
      <c r="U27" s="521"/>
      <c r="V27" s="560"/>
      <c r="W27" s="619"/>
      <c r="X27" s="607"/>
      <c r="Y27" s="608"/>
      <c r="Z27" s="519" t="s">
        <v>177</v>
      </c>
      <c r="AA27" s="499"/>
      <c r="AB27" s="499"/>
      <c r="AC27" s="499"/>
      <c r="AD27" s="499"/>
      <c r="AE27" s="499"/>
      <c r="AF27" s="499"/>
      <c r="AG27" s="500"/>
      <c r="AH27" s="520">
        <v>18</v>
      </c>
      <c r="AI27" s="521"/>
      <c r="AJ27" s="521"/>
      <c r="AK27" s="521"/>
      <c r="AL27" s="560"/>
      <c r="AM27" s="520">
        <v>76122</v>
      </c>
      <c r="AN27" s="521"/>
      <c r="AO27" s="521"/>
      <c r="AP27" s="521"/>
      <c r="AQ27" s="521"/>
      <c r="AR27" s="560"/>
      <c r="AS27" s="520">
        <v>4229</v>
      </c>
      <c r="AT27" s="521"/>
      <c r="AU27" s="521"/>
      <c r="AV27" s="521"/>
      <c r="AW27" s="521"/>
      <c r="AX27" s="522"/>
      <c r="AY27" s="561" t="s">
        <v>178</v>
      </c>
      <c r="AZ27" s="562"/>
      <c r="BA27" s="562"/>
      <c r="BB27" s="562"/>
      <c r="BC27" s="562"/>
      <c r="BD27" s="562"/>
      <c r="BE27" s="562"/>
      <c r="BF27" s="562"/>
      <c r="BG27" s="562"/>
      <c r="BH27" s="562"/>
      <c r="BI27" s="562"/>
      <c r="BJ27" s="562"/>
      <c r="BK27" s="562"/>
      <c r="BL27" s="562"/>
      <c r="BM27" s="563"/>
      <c r="BN27" s="642">
        <v>407528</v>
      </c>
      <c r="BO27" s="643"/>
      <c r="BP27" s="643"/>
      <c r="BQ27" s="643"/>
      <c r="BR27" s="643"/>
      <c r="BS27" s="643"/>
      <c r="BT27" s="643"/>
      <c r="BU27" s="644"/>
      <c r="BV27" s="642">
        <v>407519</v>
      </c>
      <c r="BW27" s="643"/>
      <c r="BX27" s="643"/>
      <c r="BY27" s="643"/>
      <c r="BZ27" s="643"/>
      <c r="CA27" s="643"/>
      <c r="CB27" s="643"/>
      <c r="CC27" s="644"/>
      <c r="CD27" s="202"/>
      <c r="CE27" s="576"/>
      <c r="CF27" s="576"/>
      <c r="CG27" s="576"/>
      <c r="CH27" s="576"/>
      <c r="CI27" s="576"/>
      <c r="CJ27" s="576"/>
      <c r="CK27" s="576"/>
      <c r="CL27" s="576"/>
      <c r="CM27" s="576"/>
      <c r="CN27" s="576"/>
      <c r="CO27" s="576"/>
      <c r="CP27" s="576"/>
      <c r="CQ27" s="576"/>
      <c r="CR27" s="576"/>
      <c r="CS27" s="577"/>
      <c r="CT27" s="466"/>
      <c r="CU27" s="467"/>
      <c r="CV27" s="467"/>
      <c r="CW27" s="467"/>
      <c r="CX27" s="467"/>
      <c r="CY27" s="467"/>
      <c r="CZ27" s="467"/>
      <c r="DA27" s="468"/>
      <c r="DB27" s="466"/>
      <c r="DC27" s="467"/>
      <c r="DD27" s="467"/>
      <c r="DE27" s="467"/>
      <c r="DF27" s="467"/>
      <c r="DG27" s="467"/>
      <c r="DH27" s="467"/>
      <c r="DI27" s="468"/>
      <c r="DJ27" s="185"/>
      <c r="DK27" s="185"/>
      <c r="DL27" s="185"/>
      <c r="DM27" s="185"/>
      <c r="DN27" s="185"/>
      <c r="DO27" s="185"/>
    </row>
    <row r="28" spans="1:119" ht="18.75" customHeight="1" x14ac:dyDescent="0.15">
      <c r="A28" s="186"/>
      <c r="B28" s="606"/>
      <c r="C28" s="607"/>
      <c r="D28" s="608"/>
      <c r="E28" s="519" t="s">
        <v>179</v>
      </c>
      <c r="F28" s="499"/>
      <c r="G28" s="499"/>
      <c r="H28" s="499"/>
      <c r="I28" s="499"/>
      <c r="J28" s="499"/>
      <c r="K28" s="500"/>
      <c r="L28" s="520">
        <v>1</v>
      </c>
      <c r="M28" s="521"/>
      <c r="N28" s="521"/>
      <c r="O28" s="521"/>
      <c r="P28" s="560"/>
      <c r="Q28" s="520">
        <v>3550</v>
      </c>
      <c r="R28" s="521"/>
      <c r="S28" s="521"/>
      <c r="T28" s="521"/>
      <c r="U28" s="521"/>
      <c r="V28" s="560"/>
      <c r="W28" s="619"/>
      <c r="X28" s="607"/>
      <c r="Y28" s="608"/>
      <c r="Z28" s="519" t="s">
        <v>180</v>
      </c>
      <c r="AA28" s="499"/>
      <c r="AB28" s="499"/>
      <c r="AC28" s="499"/>
      <c r="AD28" s="499"/>
      <c r="AE28" s="499"/>
      <c r="AF28" s="499"/>
      <c r="AG28" s="500"/>
      <c r="AH28" s="520" t="s">
        <v>126</v>
      </c>
      <c r="AI28" s="521"/>
      <c r="AJ28" s="521"/>
      <c r="AK28" s="521"/>
      <c r="AL28" s="560"/>
      <c r="AM28" s="520" t="s">
        <v>126</v>
      </c>
      <c r="AN28" s="521"/>
      <c r="AO28" s="521"/>
      <c r="AP28" s="521"/>
      <c r="AQ28" s="521"/>
      <c r="AR28" s="560"/>
      <c r="AS28" s="520" t="s">
        <v>126</v>
      </c>
      <c r="AT28" s="521"/>
      <c r="AU28" s="521"/>
      <c r="AV28" s="521"/>
      <c r="AW28" s="521"/>
      <c r="AX28" s="522"/>
      <c r="AY28" s="645" t="s">
        <v>181</v>
      </c>
      <c r="AZ28" s="646"/>
      <c r="BA28" s="646"/>
      <c r="BB28" s="647"/>
      <c r="BC28" s="429" t="s">
        <v>47</v>
      </c>
      <c r="BD28" s="430"/>
      <c r="BE28" s="430"/>
      <c r="BF28" s="430"/>
      <c r="BG28" s="430"/>
      <c r="BH28" s="430"/>
      <c r="BI28" s="430"/>
      <c r="BJ28" s="430"/>
      <c r="BK28" s="430"/>
      <c r="BL28" s="430"/>
      <c r="BM28" s="431"/>
      <c r="BN28" s="432">
        <v>329740</v>
      </c>
      <c r="BO28" s="433"/>
      <c r="BP28" s="433"/>
      <c r="BQ28" s="433"/>
      <c r="BR28" s="433"/>
      <c r="BS28" s="433"/>
      <c r="BT28" s="433"/>
      <c r="BU28" s="434"/>
      <c r="BV28" s="432">
        <v>366941</v>
      </c>
      <c r="BW28" s="433"/>
      <c r="BX28" s="433"/>
      <c r="BY28" s="433"/>
      <c r="BZ28" s="433"/>
      <c r="CA28" s="433"/>
      <c r="CB28" s="433"/>
      <c r="CC28" s="434"/>
      <c r="CD28" s="200"/>
      <c r="CE28" s="576"/>
      <c r="CF28" s="576"/>
      <c r="CG28" s="576"/>
      <c r="CH28" s="576"/>
      <c r="CI28" s="576"/>
      <c r="CJ28" s="576"/>
      <c r="CK28" s="576"/>
      <c r="CL28" s="576"/>
      <c r="CM28" s="576"/>
      <c r="CN28" s="576"/>
      <c r="CO28" s="576"/>
      <c r="CP28" s="576"/>
      <c r="CQ28" s="576"/>
      <c r="CR28" s="576"/>
      <c r="CS28" s="577"/>
      <c r="CT28" s="466"/>
      <c r="CU28" s="467"/>
      <c r="CV28" s="467"/>
      <c r="CW28" s="467"/>
      <c r="CX28" s="467"/>
      <c r="CY28" s="467"/>
      <c r="CZ28" s="467"/>
      <c r="DA28" s="468"/>
      <c r="DB28" s="466"/>
      <c r="DC28" s="467"/>
      <c r="DD28" s="467"/>
      <c r="DE28" s="467"/>
      <c r="DF28" s="467"/>
      <c r="DG28" s="467"/>
      <c r="DH28" s="467"/>
      <c r="DI28" s="468"/>
      <c r="DJ28" s="185"/>
      <c r="DK28" s="185"/>
      <c r="DL28" s="185"/>
      <c r="DM28" s="185"/>
      <c r="DN28" s="185"/>
      <c r="DO28" s="185"/>
    </row>
    <row r="29" spans="1:119" ht="18.75" customHeight="1" x14ac:dyDescent="0.15">
      <c r="A29" s="186"/>
      <c r="B29" s="606"/>
      <c r="C29" s="607"/>
      <c r="D29" s="608"/>
      <c r="E29" s="519" t="s">
        <v>182</v>
      </c>
      <c r="F29" s="499"/>
      <c r="G29" s="499"/>
      <c r="H29" s="499"/>
      <c r="I29" s="499"/>
      <c r="J29" s="499"/>
      <c r="K29" s="500"/>
      <c r="L29" s="520">
        <v>12</v>
      </c>
      <c r="M29" s="521"/>
      <c r="N29" s="521"/>
      <c r="O29" s="521"/>
      <c r="P29" s="560"/>
      <c r="Q29" s="520">
        <v>3450</v>
      </c>
      <c r="R29" s="521"/>
      <c r="S29" s="521"/>
      <c r="T29" s="521"/>
      <c r="U29" s="521"/>
      <c r="V29" s="560"/>
      <c r="W29" s="620"/>
      <c r="X29" s="621"/>
      <c r="Y29" s="622"/>
      <c r="Z29" s="519" t="s">
        <v>183</v>
      </c>
      <c r="AA29" s="499"/>
      <c r="AB29" s="499"/>
      <c r="AC29" s="499"/>
      <c r="AD29" s="499"/>
      <c r="AE29" s="499"/>
      <c r="AF29" s="499"/>
      <c r="AG29" s="500"/>
      <c r="AH29" s="520">
        <v>259</v>
      </c>
      <c r="AI29" s="521"/>
      <c r="AJ29" s="521"/>
      <c r="AK29" s="521"/>
      <c r="AL29" s="560"/>
      <c r="AM29" s="520">
        <v>813341</v>
      </c>
      <c r="AN29" s="521"/>
      <c r="AO29" s="521"/>
      <c r="AP29" s="521"/>
      <c r="AQ29" s="521"/>
      <c r="AR29" s="560"/>
      <c r="AS29" s="520">
        <v>3140</v>
      </c>
      <c r="AT29" s="521"/>
      <c r="AU29" s="521"/>
      <c r="AV29" s="521"/>
      <c r="AW29" s="521"/>
      <c r="AX29" s="522"/>
      <c r="AY29" s="648"/>
      <c r="AZ29" s="649"/>
      <c r="BA29" s="649"/>
      <c r="BB29" s="650"/>
      <c r="BC29" s="503" t="s">
        <v>184</v>
      </c>
      <c r="BD29" s="504"/>
      <c r="BE29" s="504"/>
      <c r="BF29" s="504"/>
      <c r="BG29" s="504"/>
      <c r="BH29" s="504"/>
      <c r="BI29" s="504"/>
      <c r="BJ29" s="504"/>
      <c r="BK29" s="504"/>
      <c r="BL29" s="504"/>
      <c r="BM29" s="505"/>
      <c r="BN29" s="469">
        <v>237431</v>
      </c>
      <c r="BO29" s="470"/>
      <c r="BP29" s="470"/>
      <c r="BQ29" s="470"/>
      <c r="BR29" s="470"/>
      <c r="BS29" s="470"/>
      <c r="BT29" s="470"/>
      <c r="BU29" s="471"/>
      <c r="BV29" s="469">
        <v>247035</v>
      </c>
      <c r="BW29" s="470"/>
      <c r="BX29" s="470"/>
      <c r="BY29" s="470"/>
      <c r="BZ29" s="470"/>
      <c r="CA29" s="470"/>
      <c r="CB29" s="470"/>
      <c r="CC29" s="471"/>
      <c r="CD29" s="202"/>
      <c r="CE29" s="576"/>
      <c r="CF29" s="576"/>
      <c r="CG29" s="576"/>
      <c r="CH29" s="576"/>
      <c r="CI29" s="576"/>
      <c r="CJ29" s="576"/>
      <c r="CK29" s="576"/>
      <c r="CL29" s="576"/>
      <c r="CM29" s="576"/>
      <c r="CN29" s="576"/>
      <c r="CO29" s="576"/>
      <c r="CP29" s="576"/>
      <c r="CQ29" s="576"/>
      <c r="CR29" s="576"/>
      <c r="CS29" s="577"/>
      <c r="CT29" s="466"/>
      <c r="CU29" s="467"/>
      <c r="CV29" s="467"/>
      <c r="CW29" s="467"/>
      <c r="CX29" s="467"/>
      <c r="CY29" s="467"/>
      <c r="CZ29" s="467"/>
      <c r="DA29" s="468"/>
      <c r="DB29" s="466"/>
      <c r="DC29" s="467"/>
      <c r="DD29" s="467"/>
      <c r="DE29" s="467"/>
      <c r="DF29" s="467"/>
      <c r="DG29" s="467"/>
      <c r="DH29" s="467"/>
      <c r="DI29" s="468"/>
      <c r="DJ29" s="185"/>
      <c r="DK29" s="185"/>
      <c r="DL29" s="185"/>
      <c r="DM29" s="185"/>
      <c r="DN29" s="185"/>
      <c r="DO29" s="185"/>
    </row>
    <row r="30" spans="1:119" ht="18.75" customHeight="1" thickBot="1" x14ac:dyDescent="0.2">
      <c r="A30" s="186"/>
      <c r="B30" s="609"/>
      <c r="C30" s="610"/>
      <c r="D30" s="611"/>
      <c r="E30" s="523"/>
      <c r="F30" s="524"/>
      <c r="G30" s="524"/>
      <c r="H30" s="524"/>
      <c r="I30" s="524"/>
      <c r="J30" s="524"/>
      <c r="K30" s="525"/>
      <c r="L30" s="623"/>
      <c r="M30" s="624"/>
      <c r="N30" s="624"/>
      <c r="O30" s="624"/>
      <c r="P30" s="625"/>
      <c r="Q30" s="623"/>
      <c r="R30" s="624"/>
      <c r="S30" s="624"/>
      <c r="T30" s="624"/>
      <c r="U30" s="624"/>
      <c r="V30" s="625"/>
      <c r="W30" s="626" t="s">
        <v>185</v>
      </c>
      <c r="X30" s="627"/>
      <c r="Y30" s="627"/>
      <c r="Z30" s="627"/>
      <c r="AA30" s="627"/>
      <c r="AB30" s="627"/>
      <c r="AC30" s="627"/>
      <c r="AD30" s="627"/>
      <c r="AE30" s="627"/>
      <c r="AF30" s="627"/>
      <c r="AG30" s="628"/>
      <c r="AH30" s="585">
        <v>95.6</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49</v>
      </c>
      <c r="BD30" s="640"/>
      <c r="BE30" s="640"/>
      <c r="BF30" s="640"/>
      <c r="BG30" s="640"/>
      <c r="BH30" s="640"/>
      <c r="BI30" s="640"/>
      <c r="BJ30" s="640"/>
      <c r="BK30" s="640"/>
      <c r="BL30" s="640"/>
      <c r="BM30" s="641"/>
      <c r="BN30" s="642">
        <v>1714253</v>
      </c>
      <c r="BO30" s="643"/>
      <c r="BP30" s="643"/>
      <c r="BQ30" s="643"/>
      <c r="BR30" s="643"/>
      <c r="BS30" s="643"/>
      <c r="BT30" s="643"/>
      <c r="BU30" s="644"/>
      <c r="BV30" s="642">
        <v>1702930</v>
      </c>
      <c r="BW30" s="643"/>
      <c r="BX30" s="643"/>
      <c r="BY30" s="643"/>
      <c r="BZ30" s="643"/>
      <c r="CA30" s="643"/>
      <c r="CB30" s="643"/>
      <c r="CC30" s="644"/>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3" t="s">
        <v>192</v>
      </c>
      <c r="D33" s="493"/>
      <c r="E33" s="458" t="s">
        <v>193</v>
      </c>
      <c r="F33" s="458"/>
      <c r="G33" s="458"/>
      <c r="H33" s="458"/>
      <c r="I33" s="458"/>
      <c r="J33" s="458"/>
      <c r="K33" s="458"/>
      <c r="L33" s="458"/>
      <c r="M33" s="458"/>
      <c r="N33" s="458"/>
      <c r="O33" s="458"/>
      <c r="P33" s="458"/>
      <c r="Q33" s="458"/>
      <c r="R33" s="458"/>
      <c r="S33" s="458"/>
      <c r="T33" s="215"/>
      <c r="U33" s="493" t="s">
        <v>194</v>
      </c>
      <c r="V33" s="493"/>
      <c r="W33" s="458" t="s">
        <v>195</v>
      </c>
      <c r="X33" s="458"/>
      <c r="Y33" s="458"/>
      <c r="Z33" s="458"/>
      <c r="AA33" s="458"/>
      <c r="AB33" s="458"/>
      <c r="AC33" s="458"/>
      <c r="AD33" s="458"/>
      <c r="AE33" s="458"/>
      <c r="AF33" s="458"/>
      <c r="AG33" s="458"/>
      <c r="AH33" s="458"/>
      <c r="AI33" s="458"/>
      <c r="AJ33" s="458"/>
      <c r="AK33" s="458"/>
      <c r="AL33" s="215"/>
      <c r="AM33" s="493" t="s">
        <v>192</v>
      </c>
      <c r="AN33" s="493"/>
      <c r="AO33" s="458" t="s">
        <v>196</v>
      </c>
      <c r="AP33" s="458"/>
      <c r="AQ33" s="458"/>
      <c r="AR33" s="458"/>
      <c r="AS33" s="458"/>
      <c r="AT33" s="458"/>
      <c r="AU33" s="458"/>
      <c r="AV33" s="458"/>
      <c r="AW33" s="458"/>
      <c r="AX33" s="458"/>
      <c r="AY33" s="458"/>
      <c r="AZ33" s="458"/>
      <c r="BA33" s="458"/>
      <c r="BB33" s="458"/>
      <c r="BC33" s="458"/>
      <c r="BD33" s="216"/>
      <c r="BE33" s="458" t="s">
        <v>197</v>
      </c>
      <c r="BF33" s="458"/>
      <c r="BG33" s="458" t="s">
        <v>198</v>
      </c>
      <c r="BH33" s="458"/>
      <c r="BI33" s="458"/>
      <c r="BJ33" s="458"/>
      <c r="BK33" s="458"/>
      <c r="BL33" s="458"/>
      <c r="BM33" s="458"/>
      <c r="BN33" s="458"/>
      <c r="BO33" s="458"/>
      <c r="BP33" s="458"/>
      <c r="BQ33" s="458"/>
      <c r="BR33" s="458"/>
      <c r="BS33" s="458"/>
      <c r="BT33" s="458"/>
      <c r="BU33" s="458"/>
      <c r="BV33" s="216"/>
      <c r="BW33" s="493" t="s">
        <v>197</v>
      </c>
      <c r="BX33" s="493"/>
      <c r="BY33" s="458" t="s">
        <v>199</v>
      </c>
      <c r="BZ33" s="458"/>
      <c r="CA33" s="458"/>
      <c r="CB33" s="458"/>
      <c r="CC33" s="458"/>
      <c r="CD33" s="458"/>
      <c r="CE33" s="458"/>
      <c r="CF33" s="458"/>
      <c r="CG33" s="458"/>
      <c r="CH33" s="458"/>
      <c r="CI33" s="458"/>
      <c r="CJ33" s="458"/>
      <c r="CK33" s="458"/>
      <c r="CL33" s="458"/>
      <c r="CM33" s="458"/>
      <c r="CN33" s="215"/>
      <c r="CO33" s="493" t="s">
        <v>194</v>
      </c>
      <c r="CP33" s="493"/>
      <c r="CQ33" s="458" t="s">
        <v>200</v>
      </c>
      <c r="CR33" s="458"/>
      <c r="CS33" s="458"/>
      <c r="CT33" s="458"/>
      <c r="CU33" s="458"/>
      <c r="CV33" s="458"/>
      <c r="CW33" s="458"/>
      <c r="CX33" s="458"/>
      <c r="CY33" s="458"/>
      <c r="CZ33" s="458"/>
      <c r="DA33" s="458"/>
      <c r="DB33" s="458"/>
      <c r="DC33" s="458"/>
      <c r="DD33" s="458"/>
      <c r="DE33" s="458"/>
      <c r="DF33" s="215"/>
      <c r="DG33" s="654" t="s">
        <v>201</v>
      </c>
      <c r="DH33" s="654"/>
      <c r="DI33" s="217"/>
      <c r="DJ33" s="185"/>
      <c r="DK33" s="185"/>
      <c r="DL33" s="185"/>
      <c r="DM33" s="185"/>
      <c r="DN33" s="185"/>
      <c r="DO33" s="185"/>
    </row>
    <row r="34" spans="1:119" ht="32.25" customHeight="1" x14ac:dyDescent="0.15">
      <c r="A34" s="186"/>
      <c r="B34" s="212"/>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3"/>
      <c r="U34" s="655">
        <f>IF(W34="","",MAX(C34:D43)+1)</f>
        <v>3</v>
      </c>
      <c r="V34" s="655"/>
      <c r="W34" s="656" t="str">
        <f>IF('各会計、関係団体の財政状況及び健全化判断比率'!B28="","",'各会計、関係団体の財政状況及び健全化判断比率'!B28)</f>
        <v>国民健康保険特別会計</v>
      </c>
      <c r="X34" s="656"/>
      <c r="Y34" s="656"/>
      <c r="Z34" s="656"/>
      <c r="AA34" s="656"/>
      <c r="AB34" s="656"/>
      <c r="AC34" s="656"/>
      <c r="AD34" s="656"/>
      <c r="AE34" s="656"/>
      <c r="AF34" s="656"/>
      <c r="AG34" s="656"/>
      <c r="AH34" s="656"/>
      <c r="AI34" s="656"/>
      <c r="AJ34" s="656"/>
      <c r="AK34" s="656"/>
      <c r="AL34" s="213"/>
      <c r="AM34" s="655">
        <f>IF(AO34="","",MAX(C34:D43,U34:V43)+1)</f>
        <v>7</v>
      </c>
      <c r="AN34" s="655"/>
      <c r="AO34" s="656" t="str">
        <f>IF('各会計、関係団体の財政状況及び健全化判断比率'!B32="","",'各会計、関係団体の財政状況及び健全化判断比率'!B32)</f>
        <v>病院事業会計</v>
      </c>
      <c r="AP34" s="656"/>
      <c r="AQ34" s="656"/>
      <c r="AR34" s="656"/>
      <c r="AS34" s="656"/>
      <c r="AT34" s="656"/>
      <c r="AU34" s="656"/>
      <c r="AV34" s="656"/>
      <c r="AW34" s="656"/>
      <c r="AX34" s="656"/>
      <c r="AY34" s="656"/>
      <c r="AZ34" s="656"/>
      <c r="BA34" s="656"/>
      <c r="BB34" s="656"/>
      <c r="BC34" s="656"/>
      <c r="BD34" s="213"/>
      <c r="BE34" s="655">
        <f>IF(BG34="","",MAX(C34:D43,U34:V43,AM34:AN43)+1)</f>
        <v>8</v>
      </c>
      <c r="BF34" s="655"/>
      <c r="BG34" s="656" t="str">
        <f>IF('各会計、関係団体の財政状況及び健全化判断比率'!B33="","",'各会計、関係団体の財政状況及び健全化判断比率'!B33)</f>
        <v>簡易水道特別会計</v>
      </c>
      <c r="BH34" s="656"/>
      <c r="BI34" s="656"/>
      <c r="BJ34" s="656"/>
      <c r="BK34" s="656"/>
      <c r="BL34" s="656"/>
      <c r="BM34" s="656"/>
      <c r="BN34" s="656"/>
      <c r="BO34" s="656"/>
      <c r="BP34" s="656"/>
      <c r="BQ34" s="656"/>
      <c r="BR34" s="656"/>
      <c r="BS34" s="656"/>
      <c r="BT34" s="656"/>
      <c r="BU34" s="656"/>
      <c r="BV34" s="213"/>
      <c r="BW34" s="655">
        <f>IF(BY34="","",MAX(C34:D43,U34:V43,AM34:AN43,BE34:BF43)+1)</f>
        <v>10</v>
      </c>
      <c r="BX34" s="655"/>
      <c r="BY34" s="656" t="str">
        <f>IF('各会計、関係団体の財政状況及び健全化判断比率'!B68="","",'各会計、関係団体の財政状況及び健全化判断比率'!B68)</f>
        <v>大月都留広域事務組合（一般会計）</v>
      </c>
      <c r="BZ34" s="656"/>
      <c r="CA34" s="656"/>
      <c r="CB34" s="656"/>
      <c r="CC34" s="656"/>
      <c r="CD34" s="656"/>
      <c r="CE34" s="656"/>
      <c r="CF34" s="656"/>
      <c r="CG34" s="656"/>
      <c r="CH34" s="656"/>
      <c r="CI34" s="656"/>
      <c r="CJ34" s="656"/>
      <c r="CK34" s="656"/>
      <c r="CL34" s="656"/>
      <c r="CM34" s="656"/>
      <c r="CN34" s="213"/>
      <c r="CO34" s="655" t="str">
        <f>IF(CQ34="","",MAX(C34:D43,U34:V43,AM34:AN43,BE34:BF43,BW34:BX43)+1)</f>
        <v/>
      </c>
      <c r="CP34" s="655"/>
      <c r="CQ34" s="656" t="str">
        <f>IF('各会計、関係団体の財政状況及び健全化判断比率'!BS7="","",'各会計、関係団体の財政状況及び健全化判断比率'!BS7)</f>
        <v/>
      </c>
      <c r="CR34" s="656"/>
      <c r="CS34" s="656"/>
      <c r="CT34" s="656"/>
      <c r="CU34" s="656"/>
      <c r="CV34" s="656"/>
      <c r="CW34" s="656"/>
      <c r="CX34" s="656"/>
      <c r="CY34" s="656"/>
      <c r="CZ34" s="656"/>
      <c r="DA34" s="656"/>
      <c r="DB34" s="656"/>
      <c r="DC34" s="656"/>
      <c r="DD34" s="656"/>
      <c r="DE34" s="656"/>
      <c r="DF34" s="210"/>
      <c r="DG34" s="657" t="str">
        <f>IF('各会計、関係団体の財政状況及び健全化判断比率'!BR7="","",'各会計、関係団体の財政状況及び健全化判断比率'!BR7)</f>
        <v/>
      </c>
      <c r="DH34" s="657"/>
      <c r="DI34" s="217"/>
      <c r="DJ34" s="185"/>
      <c r="DK34" s="185"/>
      <c r="DL34" s="185"/>
      <c r="DM34" s="185"/>
      <c r="DN34" s="185"/>
      <c r="DO34" s="185"/>
    </row>
    <row r="35" spans="1:119" ht="32.25" customHeight="1" x14ac:dyDescent="0.15">
      <c r="A35" s="186"/>
      <c r="B35" s="212"/>
      <c r="C35" s="655">
        <f>IF(E35="","",C34+1)</f>
        <v>2</v>
      </c>
      <c r="D35" s="655"/>
      <c r="E35" s="656" t="str">
        <f>IF('各会計、関係団体の財政状況及び健全化判断比率'!B8="","",'各会計、関係団体の財政状況及び健全化判断比率'!B8)</f>
        <v>大月短期大学特別会計</v>
      </c>
      <c r="F35" s="656"/>
      <c r="G35" s="656"/>
      <c r="H35" s="656"/>
      <c r="I35" s="656"/>
      <c r="J35" s="656"/>
      <c r="K35" s="656"/>
      <c r="L35" s="656"/>
      <c r="M35" s="656"/>
      <c r="N35" s="656"/>
      <c r="O35" s="656"/>
      <c r="P35" s="656"/>
      <c r="Q35" s="656"/>
      <c r="R35" s="656"/>
      <c r="S35" s="656"/>
      <c r="T35" s="213"/>
      <c r="U35" s="655">
        <f>IF(W35="","",U34+1)</f>
        <v>4</v>
      </c>
      <c r="V35" s="655"/>
      <c r="W35" s="656" t="str">
        <f>IF('各会計、関係団体の財政状況及び健全化判断比率'!B29="","",'各会計、関係団体の財政状況及び健全化判断比率'!B29)</f>
        <v>介護保険特別会計</v>
      </c>
      <c r="X35" s="656"/>
      <c r="Y35" s="656"/>
      <c r="Z35" s="656"/>
      <c r="AA35" s="656"/>
      <c r="AB35" s="656"/>
      <c r="AC35" s="656"/>
      <c r="AD35" s="656"/>
      <c r="AE35" s="656"/>
      <c r="AF35" s="656"/>
      <c r="AG35" s="656"/>
      <c r="AH35" s="656"/>
      <c r="AI35" s="656"/>
      <c r="AJ35" s="656"/>
      <c r="AK35" s="656"/>
      <c r="AL35" s="213"/>
      <c r="AM35" s="655" t="str">
        <f t="shared" ref="AM35:AM43" si="0">IF(AO35="","",AM34+1)</f>
        <v/>
      </c>
      <c r="AN35" s="655"/>
      <c r="AO35" s="656"/>
      <c r="AP35" s="656"/>
      <c r="AQ35" s="656"/>
      <c r="AR35" s="656"/>
      <c r="AS35" s="656"/>
      <c r="AT35" s="656"/>
      <c r="AU35" s="656"/>
      <c r="AV35" s="656"/>
      <c r="AW35" s="656"/>
      <c r="AX35" s="656"/>
      <c r="AY35" s="656"/>
      <c r="AZ35" s="656"/>
      <c r="BA35" s="656"/>
      <c r="BB35" s="656"/>
      <c r="BC35" s="656"/>
      <c r="BD35" s="213"/>
      <c r="BE35" s="655">
        <f t="shared" ref="BE35:BE43" si="1">IF(BG35="","",BE34+1)</f>
        <v>9</v>
      </c>
      <c r="BF35" s="655"/>
      <c r="BG35" s="656" t="str">
        <f>IF('各会計、関係団体の財政状況及び健全化判断比率'!B34="","",'各会計、関係団体の財政状況及び健全化判断比率'!B34)</f>
        <v>下水道特別会計</v>
      </c>
      <c r="BH35" s="656"/>
      <c r="BI35" s="656"/>
      <c r="BJ35" s="656"/>
      <c r="BK35" s="656"/>
      <c r="BL35" s="656"/>
      <c r="BM35" s="656"/>
      <c r="BN35" s="656"/>
      <c r="BO35" s="656"/>
      <c r="BP35" s="656"/>
      <c r="BQ35" s="656"/>
      <c r="BR35" s="656"/>
      <c r="BS35" s="656"/>
      <c r="BT35" s="656"/>
      <c r="BU35" s="656"/>
      <c r="BV35" s="213"/>
      <c r="BW35" s="655">
        <f t="shared" ref="BW35:BW43" si="2">IF(BY35="","",BW34+1)</f>
        <v>11</v>
      </c>
      <c r="BX35" s="655"/>
      <c r="BY35" s="656" t="str">
        <f>IF('各会計、関係団体の財政状況及び健全化判断比率'!B69="","",'各会計、関係団体の財政状況及び健全化判断比率'!B69)</f>
        <v>東部地域広域水道企業団（水道事業会計）</v>
      </c>
      <c r="BZ35" s="656"/>
      <c r="CA35" s="656"/>
      <c r="CB35" s="656"/>
      <c r="CC35" s="656"/>
      <c r="CD35" s="656"/>
      <c r="CE35" s="656"/>
      <c r="CF35" s="656"/>
      <c r="CG35" s="656"/>
      <c r="CH35" s="656"/>
      <c r="CI35" s="656"/>
      <c r="CJ35" s="656"/>
      <c r="CK35" s="656"/>
      <c r="CL35" s="656"/>
      <c r="CM35" s="656"/>
      <c r="CN35" s="213"/>
      <c r="CO35" s="655" t="str">
        <f t="shared" ref="CO35:CO43" si="3">IF(CQ35="","",CO34+1)</f>
        <v/>
      </c>
      <c r="CP35" s="655"/>
      <c r="CQ35" s="656" t="str">
        <f>IF('各会計、関係団体の財政状況及び健全化判断比率'!BS8="","",'各会計、関係団体の財政状況及び健全化判断比率'!BS8)</f>
        <v/>
      </c>
      <c r="CR35" s="656"/>
      <c r="CS35" s="656"/>
      <c r="CT35" s="656"/>
      <c r="CU35" s="656"/>
      <c r="CV35" s="656"/>
      <c r="CW35" s="656"/>
      <c r="CX35" s="656"/>
      <c r="CY35" s="656"/>
      <c r="CZ35" s="656"/>
      <c r="DA35" s="656"/>
      <c r="DB35" s="656"/>
      <c r="DC35" s="656"/>
      <c r="DD35" s="656"/>
      <c r="DE35" s="656"/>
      <c r="DF35" s="210"/>
      <c r="DG35" s="657" t="str">
        <f>IF('各会計、関係団体の財政状況及び健全化判断比率'!BR8="","",'各会計、関係団体の財政状況及び健全化判断比率'!BR8)</f>
        <v/>
      </c>
      <c r="DH35" s="657"/>
      <c r="DI35" s="217"/>
      <c r="DJ35" s="185"/>
      <c r="DK35" s="185"/>
      <c r="DL35" s="185"/>
      <c r="DM35" s="185"/>
      <c r="DN35" s="185"/>
      <c r="DO35" s="185"/>
    </row>
    <row r="36" spans="1:119" ht="32.25" customHeight="1" x14ac:dyDescent="0.15">
      <c r="A36" s="186"/>
      <c r="B36" s="212"/>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3"/>
      <c r="U36" s="655">
        <f t="shared" ref="U36:U43" si="4">IF(W36="","",U35+1)</f>
        <v>5</v>
      </c>
      <c r="V36" s="655"/>
      <c r="W36" s="656" t="str">
        <f>IF('各会計、関係団体の財政状況及び健全化判断比率'!B30="","",'各会計、関係団体の財政状況及び健全化判断比率'!B30)</f>
        <v>後期高齢者医療特別会計</v>
      </c>
      <c r="X36" s="656"/>
      <c r="Y36" s="656"/>
      <c r="Z36" s="656"/>
      <c r="AA36" s="656"/>
      <c r="AB36" s="656"/>
      <c r="AC36" s="656"/>
      <c r="AD36" s="656"/>
      <c r="AE36" s="656"/>
      <c r="AF36" s="656"/>
      <c r="AG36" s="656"/>
      <c r="AH36" s="656"/>
      <c r="AI36" s="656"/>
      <c r="AJ36" s="656"/>
      <c r="AK36" s="656"/>
      <c r="AL36" s="213"/>
      <c r="AM36" s="655" t="str">
        <f t="shared" si="0"/>
        <v/>
      </c>
      <c r="AN36" s="655"/>
      <c r="AO36" s="656"/>
      <c r="AP36" s="656"/>
      <c r="AQ36" s="656"/>
      <c r="AR36" s="656"/>
      <c r="AS36" s="656"/>
      <c r="AT36" s="656"/>
      <c r="AU36" s="656"/>
      <c r="AV36" s="656"/>
      <c r="AW36" s="656"/>
      <c r="AX36" s="656"/>
      <c r="AY36" s="656"/>
      <c r="AZ36" s="656"/>
      <c r="BA36" s="656"/>
      <c r="BB36" s="656"/>
      <c r="BC36" s="656"/>
      <c r="BD36" s="213"/>
      <c r="BE36" s="655" t="str">
        <f t="shared" si="1"/>
        <v/>
      </c>
      <c r="BF36" s="655"/>
      <c r="BG36" s="656"/>
      <c r="BH36" s="656"/>
      <c r="BI36" s="656"/>
      <c r="BJ36" s="656"/>
      <c r="BK36" s="656"/>
      <c r="BL36" s="656"/>
      <c r="BM36" s="656"/>
      <c r="BN36" s="656"/>
      <c r="BO36" s="656"/>
      <c r="BP36" s="656"/>
      <c r="BQ36" s="656"/>
      <c r="BR36" s="656"/>
      <c r="BS36" s="656"/>
      <c r="BT36" s="656"/>
      <c r="BU36" s="656"/>
      <c r="BV36" s="213"/>
      <c r="BW36" s="655">
        <f t="shared" si="2"/>
        <v>12</v>
      </c>
      <c r="BX36" s="655"/>
      <c r="BY36" s="656" t="str">
        <f>IF('各会計、関係団体の財政状況及び健全化判断比率'!B70="","",'各会計、関係団体の財政状況及び健全化判断比率'!B70)</f>
        <v>山梨県東部広域連合（一般会計）</v>
      </c>
      <c r="BZ36" s="656"/>
      <c r="CA36" s="656"/>
      <c r="CB36" s="656"/>
      <c r="CC36" s="656"/>
      <c r="CD36" s="656"/>
      <c r="CE36" s="656"/>
      <c r="CF36" s="656"/>
      <c r="CG36" s="656"/>
      <c r="CH36" s="656"/>
      <c r="CI36" s="656"/>
      <c r="CJ36" s="656"/>
      <c r="CK36" s="656"/>
      <c r="CL36" s="656"/>
      <c r="CM36" s="656"/>
      <c r="CN36" s="213"/>
      <c r="CO36" s="655" t="str">
        <f t="shared" si="3"/>
        <v/>
      </c>
      <c r="CP36" s="655"/>
      <c r="CQ36" s="656" t="str">
        <f>IF('各会計、関係団体の財政状況及び健全化判断比率'!BS9="","",'各会計、関係団体の財政状況及び健全化判断比率'!BS9)</f>
        <v/>
      </c>
      <c r="CR36" s="656"/>
      <c r="CS36" s="656"/>
      <c r="CT36" s="656"/>
      <c r="CU36" s="656"/>
      <c r="CV36" s="656"/>
      <c r="CW36" s="656"/>
      <c r="CX36" s="656"/>
      <c r="CY36" s="656"/>
      <c r="CZ36" s="656"/>
      <c r="DA36" s="656"/>
      <c r="DB36" s="656"/>
      <c r="DC36" s="656"/>
      <c r="DD36" s="656"/>
      <c r="DE36" s="656"/>
      <c r="DF36" s="210"/>
      <c r="DG36" s="657" t="str">
        <f>IF('各会計、関係団体の財政状況及び健全化判断比率'!BR9="","",'各会計、関係団体の財政状況及び健全化判断比率'!BR9)</f>
        <v/>
      </c>
      <c r="DH36" s="657"/>
      <c r="DI36" s="217"/>
      <c r="DJ36" s="185"/>
      <c r="DK36" s="185"/>
      <c r="DL36" s="185"/>
      <c r="DM36" s="185"/>
      <c r="DN36" s="185"/>
      <c r="DO36" s="185"/>
    </row>
    <row r="37" spans="1:119" ht="32.25" customHeight="1" x14ac:dyDescent="0.15">
      <c r="A37" s="186"/>
      <c r="B37" s="212"/>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3"/>
      <c r="U37" s="655">
        <f t="shared" si="4"/>
        <v>6</v>
      </c>
      <c r="V37" s="655"/>
      <c r="W37" s="656" t="str">
        <f>IF('各会計、関係団体の財政状況及び健全化判断比率'!B31="","",'各会計、関係団体の財政状況及び健全化判断比率'!B31)</f>
        <v>介護サービス特別会計</v>
      </c>
      <c r="X37" s="656"/>
      <c r="Y37" s="656"/>
      <c r="Z37" s="656"/>
      <c r="AA37" s="656"/>
      <c r="AB37" s="656"/>
      <c r="AC37" s="656"/>
      <c r="AD37" s="656"/>
      <c r="AE37" s="656"/>
      <c r="AF37" s="656"/>
      <c r="AG37" s="656"/>
      <c r="AH37" s="656"/>
      <c r="AI37" s="656"/>
      <c r="AJ37" s="656"/>
      <c r="AK37" s="656"/>
      <c r="AL37" s="213"/>
      <c r="AM37" s="655" t="str">
        <f t="shared" si="0"/>
        <v/>
      </c>
      <c r="AN37" s="655"/>
      <c r="AO37" s="656"/>
      <c r="AP37" s="656"/>
      <c r="AQ37" s="656"/>
      <c r="AR37" s="656"/>
      <c r="AS37" s="656"/>
      <c r="AT37" s="656"/>
      <c r="AU37" s="656"/>
      <c r="AV37" s="656"/>
      <c r="AW37" s="656"/>
      <c r="AX37" s="656"/>
      <c r="AY37" s="656"/>
      <c r="AZ37" s="656"/>
      <c r="BA37" s="656"/>
      <c r="BB37" s="656"/>
      <c r="BC37" s="656"/>
      <c r="BD37" s="213"/>
      <c r="BE37" s="655" t="str">
        <f t="shared" si="1"/>
        <v/>
      </c>
      <c r="BF37" s="655"/>
      <c r="BG37" s="656"/>
      <c r="BH37" s="656"/>
      <c r="BI37" s="656"/>
      <c r="BJ37" s="656"/>
      <c r="BK37" s="656"/>
      <c r="BL37" s="656"/>
      <c r="BM37" s="656"/>
      <c r="BN37" s="656"/>
      <c r="BO37" s="656"/>
      <c r="BP37" s="656"/>
      <c r="BQ37" s="656"/>
      <c r="BR37" s="656"/>
      <c r="BS37" s="656"/>
      <c r="BT37" s="656"/>
      <c r="BU37" s="656"/>
      <c r="BV37" s="213"/>
      <c r="BW37" s="655">
        <f t="shared" si="2"/>
        <v>13</v>
      </c>
      <c r="BX37" s="655"/>
      <c r="BY37" s="656" t="str">
        <f>IF('各会計、関係団体の財政状況及び健全化判断比率'!B71="","",'各会計、関係団体の財政状況及び健全化判断比率'!B71)</f>
        <v>山梨県市町村総合事務組合（一般会計）</v>
      </c>
      <c r="BZ37" s="656"/>
      <c r="CA37" s="656"/>
      <c r="CB37" s="656"/>
      <c r="CC37" s="656"/>
      <c r="CD37" s="656"/>
      <c r="CE37" s="656"/>
      <c r="CF37" s="656"/>
      <c r="CG37" s="656"/>
      <c r="CH37" s="656"/>
      <c r="CI37" s="656"/>
      <c r="CJ37" s="656"/>
      <c r="CK37" s="656"/>
      <c r="CL37" s="656"/>
      <c r="CM37" s="656"/>
      <c r="CN37" s="213"/>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10"/>
      <c r="DG37" s="657" t="str">
        <f>IF('各会計、関係団体の財政状況及び健全化判断比率'!BR10="","",'各会計、関係団体の財政状況及び健全化判断比率'!BR10)</f>
        <v/>
      </c>
      <c r="DH37" s="657"/>
      <c r="DI37" s="217"/>
      <c r="DJ37" s="185"/>
      <c r="DK37" s="185"/>
      <c r="DL37" s="185"/>
      <c r="DM37" s="185"/>
      <c r="DN37" s="185"/>
      <c r="DO37" s="185"/>
    </row>
    <row r="38" spans="1:119" ht="32.25" customHeight="1" x14ac:dyDescent="0.15">
      <c r="A38" s="186"/>
      <c r="B38" s="212"/>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3"/>
      <c r="U38" s="655" t="str">
        <f t="shared" si="4"/>
        <v/>
      </c>
      <c r="V38" s="655"/>
      <c r="W38" s="656"/>
      <c r="X38" s="656"/>
      <c r="Y38" s="656"/>
      <c r="Z38" s="656"/>
      <c r="AA38" s="656"/>
      <c r="AB38" s="656"/>
      <c r="AC38" s="656"/>
      <c r="AD38" s="656"/>
      <c r="AE38" s="656"/>
      <c r="AF38" s="656"/>
      <c r="AG38" s="656"/>
      <c r="AH38" s="656"/>
      <c r="AI38" s="656"/>
      <c r="AJ38" s="656"/>
      <c r="AK38" s="656"/>
      <c r="AL38" s="213"/>
      <c r="AM38" s="655" t="str">
        <f t="shared" si="0"/>
        <v/>
      </c>
      <c r="AN38" s="655"/>
      <c r="AO38" s="656"/>
      <c r="AP38" s="656"/>
      <c r="AQ38" s="656"/>
      <c r="AR38" s="656"/>
      <c r="AS38" s="656"/>
      <c r="AT38" s="656"/>
      <c r="AU38" s="656"/>
      <c r="AV38" s="656"/>
      <c r="AW38" s="656"/>
      <c r="AX38" s="656"/>
      <c r="AY38" s="656"/>
      <c r="AZ38" s="656"/>
      <c r="BA38" s="656"/>
      <c r="BB38" s="656"/>
      <c r="BC38" s="656"/>
      <c r="BD38" s="213"/>
      <c r="BE38" s="655" t="str">
        <f t="shared" si="1"/>
        <v/>
      </c>
      <c r="BF38" s="655"/>
      <c r="BG38" s="656"/>
      <c r="BH38" s="656"/>
      <c r="BI38" s="656"/>
      <c r="BJ38" s="656"/>
      <c r="BK38" s="656"/>
      <c r="BL38" s="656"/>
      <c r="BM38" s="656"/>
      <c r="BN38" s="656"/>
      <c r="BO38" s="656"/>
      <c r="BP38" s="656"/>
      <c r="BQ38" s="656"/>
      <c r="BR38" s="656"/>
      <c r="BS38" s="656"/>
      <c r="BT38" s="656"/>
      <c r="BU38" s="656"/>
      <c r="BV38" s="213"/>
      <c r="BW38" s="655">
        <f t="shared" si="2"/>
        <v>14</v>
      </c>
      <c r="BX38" s="655"/>
      <c r="BY38" s="656" t="str">
        <f>IF('各会計、関係団体の財政状況及び健全化判断比率'!B72="","",'各会計、関係団体の財政状況及び健全化判断比率'!B72)</f>
        <v>山梨県市町村総合事務組合（電子化事業及び会館管理・研修事業特別会計）</v>
      </c>
      <c r="BZ38" s="656"/>
      <c r="CA38" s="656"/>
      <c r="CB38" s="656"/>
      <c r="CC38" s="656"/>
      <c r="CD38" s="656"/>
      <c r="CE38" s="656"/>
      <c r="CF38" s="656"/>
      <c r="CG38" s="656"/>
      <c r="CH38" s="656"/>
      <c r="CI38" s="656"/>
      <c r="CJ38" s="656"/>
      <c r="CK38" s="656"/>
      <c r="CL38" s="656"/>
      <c r="CM38" s="656"/>
      <c r="CN38" s="213"/>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10"/>
      <c r="DG38" s="657" t="str">
        <f>IF('各会計、関係団体の財政状況及び健全化判断比率'!BR11="","",'各会計、関係団体の財政状況及び健全化判断比率'!BR11)</f>
        <v/>
      </c>
      <c r="DH38" s="657"/>
      <c r="DI38" s="217"/>
      <c r="DJ38" s="185"/>
      <c r="DK38" s="185"/>
      <c r="DL38" s="185"/>
      <c r="DM38" s="185"/>
      <c r="DN38" s="185"/>
      <c r="DO38" s="185"/>
    </row>
    <row r="39" spans="1:119" ht="32.25" customHeight="1" x14ac:dyDescent="0.15">
      <c r="A39" s="186"/>
      <c r="B39" s="212"/>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3"/>
      <c r="U39" s="655" t="str">
        <f t="shared" si="4"/>
        <v/>
      </c>
      <c r="V39" s="655"/>
      <c r="W39" s="656"/>
      <c r="X39" s="656"/>
      <c r="Y39" s="656"/>
      <c r="Z39" s="656"/>
      <c r="AA39" s="656"/>
      <c r="AB39" s="656"/>
      <c r="AC39" s="656"/>
      <c r="AD39" s="656"/>
      <c r="AE39" s="656"/>
      <c r="AF39" s="656"/>
      <c r="AG39" s="656"/>
      <c r="AH39" s="656"/>
      <c r="AI39" s="656"/>
      <c r="AJ39" s="656"/>
      <c r="AK39" s="656"/>
      <c r="AL39" s="213"/>
      <c r="AM39" s="655" t="str">
        <f t="shared" si="0"/>
        <v/>
      </c>
      <c r="AN39" s="655"/>
      <c r="AO39" s="656"/>
      <c r="AP39" s="656"/>
      <c r="AQ39" s="656"/>
      <c r="AR39" s="656"/>
      <c r="AS39" s="656"/>
      <c r="AT39" s="656"/>
      <c r="AU39" s="656"/>
      <c r="AV39" s="656"/>
      <c r="AW39" s="656"/>
      <c r="AX39" s="656"/>
      <c r="AY39" s="656"/>
      <c r="AZ39" s="656"/>
      <c r="BA39" s="656"/>
      <c r="BB39" s="656"/>
      <c r="BC39" s="656"/>
      <c r="BD39" s="213"/>
      <c r="BE39" s="655" t="str">
        <f t="shared" si="1"/>
        <v/>
      </c>
      <c r="BF39" s="655"/>
      <c r="BG39" s="656"/>
      <c r="BH39" s="656"/>
      <c r="BI39" s="656"/>
      <c r="BJ39" s="656"/>
      <c r="BK39" s="656"/>
      <c r="BL39" s="656"/>
      <c r="BM39" s="656"/>
      <c r="BN39" s="656"/>
      <c r="BO39" s="656"/>
      <c r="BP39" s="656"/>
      <c r="BQ39" s="656"/>
      <c r="BR39" s="656"/>
      <c r="BS39" s="656"/>
      <c r="BT39" s="656"/>
      <c r="BU39" s="656"/>
      <c r="BV39" s="213"/>
      <c r="BW39" s="655">
        <f t="shared" si="2"/>
        <v>15</v>
      </c>
      <c r="BX39" s="655"/>
      <c r="BY39" s="656" t="str">
        <f>IF('各会計、関係団体の財政状況及び健全化判断比率'!B73="","",'各会計、関係団体の財政状況及び健全化判断比率'!B73)</f>
        <v>山梨県市町村総合事務組合（一般廃棄物最終処分場事業特別会計）</v>
      </c>
      <c r="BZ39" s="656"/>
      <c r="CA39" s="656"/>
      <c r="CB39" s="656"/>
      <c r="CC39" s="656"/>
      <c r="CD39" s="656"/>
      <c r="CE39" s="656"/>
      <c r="CF39" s="656"/>
      <c r="CG39" s="656"/>
      <c r="CH39" s="656"/>
      <c r="CI39" s="656"/>
      <c r="CJ39" s="656"/>
      <c r="CK39" s="656"/>
      <c r="CL39" s="656"/>
      <c r="CM39" s="656"/>
      <c r="CN39" s="213"/>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10"/>
      <c r="DG39" s="657" t="str">
        <f>IF('各会計、関係団体の財政状況及び健全化判断比率'!BR12="","",'各会計、関係団体の財政状況及び健全化判断比率'!BR12)</f>
        <v/>
      </c>
      <c r="DH39" s="657"/>
      <c r="DI39" s="217"/>
      <c r="DJ39" s="185"/>
      <c r="DK39" s="185"/>
      <c r="DL39" s="185"/>
      <c r="DM39" s="185"/>
      <c r="DN39" s="185"/>
      <c r="DO39" s="185"/>
    </row>
    <row r="40" spans="1:119" ht="32.25" customHeight="1" x14ac:dyDescent="0.15">
      <c r="A40" s="186"/>
      <c r="B40" s="212"/>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3"/>
      <c r="U40" s="655" t="str">
        <f t="shared" si="4"/>
        <v/>
      </c>
      <c r="V40" s="655"/>
      <c r="W40" s="656"/>
      <c r="X40" s="656"/>
      <c r="Y40" s="656"/>
      <c r="Z40" s="656"/>
      <c r="AA40" s="656"/>
      <c r="AB40" s="656"/>
      <c r="AC40" s="656"/>
      <c r="AD40" s="656"/>
      <c r="AE40" s="656"/>
      <c r="AF40" s="656"/>
      <c r="AG40" s="656"/>
      <c r="AH40" s="656"/>
      <c r="AI40" s="656"/>
      <c r="AJ40" s="656"/>
      <c r="AK40" s="656"/>
      <c r="AL40" s="213"/>
      <c r="AM40" s="655" t="str">
        <f t="shared" si="0"/>
        <v/>
      </c>
      <c r="AN40" s="655"/>
      <c r="AO40" s="656"/>
      <c r="AP40" s="656"/>
      <c r="AQ40" s="656"/>
      <c r="AR40" s="656"/>
      <c r="AS40" s="656"/>
      <c r="AT40" s="656"/>
      <c r="AU40" s="656"/>
      <c r="AV40" s="656"/>
      <c r="AW40" s="656"/>
      <c r="AX40" s="656"/>
      <c r="AY40" s="656"/>
      <c r="AZ40" s="656"/>
      <c r="BA40" s="656"/>
      <c r="BB40" s="656"/>
      <c r="BC40" s="656"/>
      <c r="BD40" s="213"/>
      <c r="BE40" s="655" t="str">
        <f t="shared" si="1"/>
        <v/>
      </c>
      <c r="BF40" s="655"/>
      <c r="BG40" s="656"/>
      <c r="BH40" s="656"/>
      <c r="BI40" s="656"/>
      <c r="BJ40" s="656"/>
      <c r="BK40" s="656"/>
      <c r="BL40" s="656"/>
      <c r="BM40" s="656"/>
      <c r="BN40" s="656"/>
      <c r="BO40" s="656"/>
      <c r="BP40" s="656"/>
      <c r="BQ40" s="656"/>
      <c r="BR40" s="656"/>
      <c r="BS40" s="656"/>
      <c r="BT40" s="656"/>
      <c r="BU40" s="656"/>
      <c r="BV40" s="213"/>
      <c r="BW40" s="655">
        <f t="shared" si="2"/>
        <v>16</v>
      </c>
      <c r="BX40" s="655"/>
      <c r="BY40" s="656" t="str">
        <f>IF('各会計、関係団体の財政状況及び健全化判断比率'!B74="","",'各会計、関係団体の財政状況及び健全化判断比率'!B74)</f>
        <v>山梨県市町村総合事務組合（入札参加資格審査事業特別会計）</v>
      </c>
      <c r="BZ40" s="656"/>
      <c r="CA40" s="656"/>
      <c r="CB40" s="656"/>
      <c r="CC40" s="656"/>
      <c r="CD40" s="656"/>
      <c r="CE40" s="656"/>
      <c r="CF40" s="656"/>
      <c r="CG40" s="656"/>
      <c r="CH40" s="656"/>
      <c r="CI40" s="656"/>
      <c r="CJ40" s="656"/>
      <c r="CK40" s="656"/>
      <c r="CL40" s="656"/>
      <c r="CM40" s="656"/>
      <c r="CN40" s="213"/>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10"/>
      <c r="DG40" s="657" t="str">
        <f>IF('各会計、関係団体の財政状況及び健全化判断比率'!BR13="","",'各会計、関係団体の財政状況及び健全化判断比率'!BR13)</f>
        <v/>
      </c>
      <c r="DH40" s="657"/>
      <c r="DI40" s="217"/>
      <c r="DJ40" s="185"/>
      <c r="DK40" s="185"/>
      <c r="DL40" s="185"/>
      <c r="DM40" s="185"/>
      <c r="DN40" s="185"/>
      <c r="DO40" s="185"/>
    </row>
    <row r="41" spans="1:119" ht="32.25" customHeight="1" x14ac:dyDescent="0.15">
      <c r="A41" s="186"/>
      <c r="B41" s="212"/>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3"/>
      <c r="U41" s="655" t="str">
        <f t="shared" si="4"/>
        <v/>
      </c>
      <c r="V41" s="655"/>
      <c r="W41" s="656"/>
      <c r="X41" s="656"/>
      <c r="Y41" s="656"/>
      <c r="Z41" s="656"/>
      <c r="AA41" s="656"/>
      <c r="AB41" s="656"/>
      <c r="AC41" s="656"/>
      <c r="AD41" s="656"/>
      <c r="AE41" s="656"/>
      <c r="AF41" s="656"/>
      <c r="AG41" s="656"/>
      <c r="AH41" s="656"/>
      <c r="AI41" s="656"/>
      <c r="AJ41" s="656"/>
      <c r="AK41" s="656"/>
      <c r="AL41" s="213"/>
      <c r="AM41" s="655" t="str">
        <f t="shared" si="0"/>
        <v/>
      </c>
      <c r="AN41" s="655"/>
      <c r="AO41" s="656"/>
      <c r="AP41" s="656"/>
      <c r="AQ41" s="656"/>
      <c r="AR41" s="656"/>
      <c r="AS41" s="656"/>
      <c r="AT41" s="656"/>
      <c r="AU41" s="656"/>
      <c r="AV41" s="656"/>
      <c r="AW41" s="656"/>
      <c r="AX41" s="656"/>
      <c r="AY41" s="656"/>
      <c r="AZ41" s="656"/>
      <c r="BA41" s="656"/>
      <c r="BB41" s="656"/>
      <c r="BC41" s="656"/>
      <c r="BD41" s="213"/>
      <c r="BE41" s="655" t="str">
        <f t="shared" si="1"/>
        <v/>
      </c>
      <c r="BF41" s="655"/>
      <c r="BG41" s="656"/>
      <c r="BH41" s="656"/>
      <c r="BI41" s="656"/>
      <c r="BJ41" s="656"/>
      <c r="BK41" s="656"/>
      <c r="BL41" s="656"/>
      <c r="BM41" s="656"/>
      <c r="BN41" s="656"/>
      <c r="BO41" s="656"/>
      <c r="BP41" s="656"/>
      <c r="BQ41" s="656"/>
      <c r="BR41" s="656"/>
      <c r="BS41" s="656"/>
      <c r="BT41" s="656"/>
      <c r="BU41" s="656"/>
      <c r="BV41" s="213"/>
      <c r="BW41" s="655">
        <f t="shared" si="2"/>
        <v>17</v>
      </c>
      <c r="BX41" s="655"/>
      <c r="BY41" s="656" t="str">
        <f>IF('各会計、関係団体の財政状況及び健全化判断比率'!B75="","",'各会計、関係団体の財政状況及び健全化判断比率'!B75)</f>
        <v>山梨県市町村総合事務組合（交通災害共済事業特別会計）</v>
      </c>
      <c r="BZ41" s="656"/>
      <c r="CA41" s="656"/>
      <c r="CB41" s="656"/>
      <c r="CC41" s="656"/>
      <c r="CD41" s="656"/>
      <c r="CE41" s="656"/>
      <c r="CF41" s="656"/>
      <c r="CG41" s="656"/>
      <c r="CH41" s="656"/>
      <c r="CI41" s="656"/>
      <c r="CJ41" s="656"/>
      <c r="CK41" s="656"/>
      <c r="CL41" s="656"/>
      <c r="CM41" s="656"/>
      <c r="CN41" s="213"/>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10"/>
      <c r="DG41" s="657" t="str">
        <f>IF('各会計、関係団体の財政状況及び健全化判断比率'!BR14="","",'各会計、関係団体の財政状況及び健全化判断比率'!BR14)</f>
        <v/>
      </c>
      <c r="DH41" s="657"/>
      <c r="DI41" s="217"/>
      <c r="DJ41" s="185"/>
      <c r="DK41" s="185"/>
      <c r="DL41" s="185"/>
      <c r="DM41" s="185"/>
      <c r="DN41" s="185"/>
      <c r="DO41" s="185"/>
    </row>
    <row r="42" spans="1:119" ht="32.25" customHeight="1" x14ac:dyDescent="0.15">
      <c r="A42" s="185"/>
      <c r="B42" s="212"/>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3"/>
      <c r="U42" s="655" t="str">
        <f t="shared" si="4"/>
        <v/>
      </c>
      <c r="V42" s="655"/>
      <c r="W42" s="656"/>
      <c r="X42" s="656"/>
      <c r="Y42" s="656"/>
      <c r="Z42" s="656"/>
      <c r="AA42" s="656"/>
      <c r="AB42" s="656"/>
      <c r="AC42" s="656"/>
      <c r="AD42" s="656"/>
      <c r="AE42" s="656"/>
      <c r="AF42" s="656"/>
      <c r="AG42" s="656"/>
      <c r="AH42" s="656"/>
      <c r="AI42" s="656"/>
      <c r="AJ42" s="656"/>
      <c r="AK42" s="656"/>
      <c r="AL42" s="213"/>
      <c r="AM42" s="655" t="str">
        <f t="shared" si="0"/>
        <v/>
      </c>
      <c r="AN42" s="655"/>
      <c r="AO42" s="656"/>
      <c r="AP42" s="656"/>
      <c r="AQ42" s="656"/>
      <c r="AR42" s="656"/>
      <c r="AS42" s="656"/>
      <c r="AT42" s="656"/>
      <c r="AU42" s="656"/>
      <c r="AV42" s="656"/>
      <c r="AW42" s="656"/>
      <c r="AX42" s="656"/>
      <c r="AY42" s="656"/>
      <c r="AZ42" s="656"/>
      <c r="BA42" s="656"/>
      <c r="BB42" s="656"/>
      <c r="BC42" s="656"/>
      <c r="BD42" s="213"/>
      <c r="BE42" s="655" t="str">
        <f t="shared" si="1"/>
        <v/>
      </c>
      <c r="BF42" s="655"/>
      <c r="BG42" s="656"/>
      <c r="BH42" s="656"/>
      <c r="BI42" s="656"/>
      <c r="BJ42" s="656"/>
      <c r="BK42" s="656"/>
      <c r="BL42" s="656"/>
      <c r="BM42" s="656"/>
      <c r="BN42" s="656"/>
      <c r="BO42" s="656"/>
      <c r="BP42" s="656"/>
      <c r="BQ42" s="656"/>
      <c r="BR42" s="656"/>
      <c r="BS42" s="656"/>
      <c r="BT42" s="656"/>
      <c r="BU42" s="656"/>
      <c r="BV42" s="213"/>
      <c r="BW42" s="655">
        <f t="shared" si="2"/>
        <v>18</v>
      </c>
      <c r="BX42" s="655"/>
      <c r="BY42" s="656" t="str">
        <f>IF('各会計、関係団体の財政状況及び健全化判断比率'!B76="","",'各会計、関係団体の財政状況及び健全化判断比率'!B76)</f>
        <v>山梨県後期高齢者医療広域連合（一般会計）</v>
      </c>
      <c r="BZ42" s="656"/>
      <c r="CA42" s="656"/>
      <c r="CB42" s="656"/>
      <c r="CC42" s="656"/>
      <c r="CD42" s="656"/>
      <c r="CE42" s="656"/>
      <c r="CF42" s="656"/>
      <c r="CG42" s="656"/>
      <c r="CH42" s="656"/>
      <c r="CI42" s="656"/>
      <c r="CJ42" s="656"/>
      <c r="CK42" s="656"/>
      <c r="CL42" s="656"/>
      <c r="CM42" s="656"/>
      <c r="CN42" s="213"/>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10"/>
      <c r="DG42" s="657" t="str">
        <f>IF('各会計、関係団体の財政状況及び健全化判断比率'!BR15="","",'各会計、関係団体の財政状況及び健全化判断比率'!BR15)</f>
        <v/>
      </c>
      <c r="DH42" s="657"/>
      <c r="DI42" s="217"/>
      <c r="DJ42" s="185"/>
      <c r="DK42" s="185"/>
      <c r="DL42" s="185"/>
      <c r="DM42" s="185"/>
      <c r="DN42" s="185"/>
      <c r="DO42" s="185"/>
    </row>
    <row r="43" spans="1:119" ht="32.25" customHeight="1" x14ac:dyDescent="0.15">
      <c r="A43" s="185"/>
      <c r="B43" s="212"/>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3"/>
      <c r="U43" s="655" t="str">
        <f t="shared" si="4"/>
        <v/>
      </c>
      <c r="V43" s="655"/>
      <c r="W43" s="656"/>
      <c r="X43" s="656"/>
      <c r="Y43" s="656"/>
      <c r="Z43" s="656"/>
      <c r="AA43" s="656"/>
      <c r="AB43" s="656"/>
      <c r="AC43" s="656"/>
      <c r="AD43" s="656"/>
      <c r="AE43" s="656"/>
      <c r="AF43" s="656"/>
      <c r="AG43" s="656"/>
      <c r="AH43" s="656"/>
      <c r="AI43" s="656"/>
      <c r="AJ43" s="656"/>
      <c r="AK43" s="656"/>
      <c r="AL43" s="213"/>
      <c r="AM43" s="655" t="str">
        <f t="shared" si="0"/>
        <v/>
      </c>
      <c r="AN43" s="655"/>
      <c r="AO43" s="656"/>
      <c r="AP43" s="656"/>
      <c r="AQ43" s="656"/>
      <c r="AR43" s="656"/>
      <c r="AS43" s="656"/>
      <c r="AT43" s="656"/>
      <c r="AU43" s="656"/>
      <c r="AV43" s="656"/>
      <c r="AW43" s="656"/>
      <c r="AX43" s="656"/>
      <c r="AY43" s="656"/>
      <c r="AZ43" s="656"/>
      <c r="BA43" s="656"/>
      <c r="BB43" s="656"/>
      <c r="BC43" s="656"/>
      <c r="BD43" s="213"/>
      <c r="BE43" s="655" t="str">
        <f t="shared" si="1"/>
        <v/>
      </c>
      <c r="BF43" s="655"/>
      <c r="BG43" s="656"/>
      <c r="BH43" s="656"/>
      <c r="BI43" s="656"/>
      <c r="BJ43" s="656"/>
      <c r="BK43" s="656"/>
      <c r="BL43" s="656"/>
      <c r="BM43" s="656"/>
      <c r="BN43" s="656"/>
      <c r="BO43" s="656"/>
      <c r="BP43" s="656"/>
      <c r="BQ43" s="656"/>
      <c r="BR43" s="656"/>
      <c r="BS43" s="656"/>
      <c r="BT43" s="656"/>
      <c r="BU43" s="656"/>
      <c r="BV43" s="213"/>
      <c r="BW43" s="655">
        <f t="shared" si="2"/>
        <v>19</v>
      </c>
      <c r="BX43" s="655"/>
      <c r="BY43" s="656" t="str">
        <f>IF('各会計、関係団体の財政状況及び健全化判断比率'!B77="","",'各会計、関係団体の財政状況及び健全化判断比率'!B77)</f>
        <v>山梨県後期高齢者医療広域連合（後期高齢者医療特別会計）</v>
      </c>
      <c r="BZ43" s="656"/>
      <c r="CA43" s="656"/>
      <c r="CB43" s="656"/>
      <c r="CC43" s="656"/>
      <c r="CD43" s="656"/>
      <c r="CE43" s="656"/>
      <c r="CF43" s="656"/>
      <c r="CG43" s="656"/>
      <c r="CH43" s="656"/>
      <c r="CI43" s="656"/>
      <c r="CJ43" s="656"/>
      <c r="CK43" s="656"/>
      <c r="CL43" s="656"/>
      <c r="CM43" s="656"/>
      <c r="CN43" s="213"/>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10"/>
      <c r="DG43" s="657" t="str">
        <f>IF('各会計、関係団体の財政状況及び健全化判断比率'!BR16="","",'各会計、関係団体の財政状況及び健全化判断比率'!BR16)</f>
        <v/>
      </c>
      <c r="DH43" s="65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Ej02s7fnAQzIwmSwpgAuRNJqjhbZogwy8c7uiHVOdP/1cA0bud6094g7/0GmcgpHw+rbKkpKjJi6r6m5+yQmA==" saltValue="9lXWOCA2NDpp8KwXq4vr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7" t="s">
        <v>568</v>
      </c>
      <c r="D34" s="1247"/>
      <c r="E34" s="1248"/>
      <c r="F34" s="32">
        <v>4.8</v>
      </c>
      <c r="G34" s="33">
        <v>4.9000000000000004</v>
      </c>
      <c r="H34" s="33">
        <v>4.34</v>
      </c>
      <c r="I34" s="33">
        <v>3.41</v>
      </c>
      <c r="J34" s="34">
        <v>2.99</v>
      </c>
      <c r="K34" s="22"/>
      <c r="L34" s="22"/>
      <c r="M34" s="22"/>
      <c r="N34" s="22"/>
      <c r="O34" s="22"/>
      <c r="P34" s="22"/>
    </row>
    <row r="35" spans="1:16" ht="39" customHeight="1" x14ac:dyDescent="0.15">
      <c r="A35" s="22"/>
      <c r="B35" s="35"/>
      <c r="C35" s="1241" t="s">
        <v>569</v>
      </c>
      <c r="D35" s="1242"/>
      <c r="E35" s="1243"/>
      <c r="F35" s="36">
        <v>4.55</v>
      </c>
      <c r="G35" s="37">
        <v>3.01</v>
      </c>
      <c r="H35" s="37">
        <v>3.25</v>
      </c>
      <c r="I35" s="37" t="s">
        <v>570</v>
      </c>
      <c r="J35" s="38">
        <v>1.43</v>
      </c>
      <c r="K35" s="22"/>
      <c r="L35" s="22"/>
      <c r="M35" s="22"/>
      <c r="N35" s="22"/>
      <c r="O35" s="22"/>
      <c r="P35" s="22"/>
    </row>
    <row r="36" spans="1:16" ht="39" customHeight="1" x14ac:dyDescent="0.15">
      <c r="A36" s="22"/>
      <c r="B36" s="35"/>
      <c r="C36" s="1241" t="s">
        <v>571</v>
      </c>
      <c r="D36" s="1242"/>
      <c r="E36" s="1243"/>
      <c r="F36" s="36">
        <v>0.47</v>
      </c>
      <c r="G36" s="37">
        <v>1.75</v>
      </c>
      <c r="H36" s="37">
        <v>1.33</v>
      </c>
      <c r="I36" s="37">
        <v>2.63</v>
      </c>
      <c r="J36" s="38">
        <v>0.93</v>
      </c>
      <c r="K36" s="22"/>
      <c r="L36" s="22"/>
      <c r="M36" s="22"/>
      <c r="N36" s="22"/>
      <c r="O36" s="22"/>
      <c r="P36" s="22"/>
    </row>
    <row r="37" spans="1:16" ht="39" customHeight="1" x14ac:dyDescent="0.15">
      <c r="A37" s="22"/>
      <c r="B37" s="35"/>
      <c r="C37" s="1241" t="s">
        <v>572</v>
      </c>
      <c r="D37" s="1242"/>
      <c r="E37" s="1243"/>
      <c r="F37" s="36">
        <v>0.01</v>
      </c>
      <c r="G37" s="37">
        <v>0.46</v>
      </c>
      <c r="H37" s="37">
        <v>0.85</v>
      </c>
      <c r="I37" s="37">
        <v>0.96</v>
      </c>
      <c r="J37" s="38">
        <v>0.81</v>
      </c>
      <c r="K37" s="22"/>
      <c r="L37" s="22"/>
      <c r="M37" s="22"/>
      <c r="N37" s="22"/>
      <c r="O37" s="22"/>
      <c r="P37" s="22"/>
    </row>
    <row r="38" spans="1:16" ht="39" customHeight="1" x14ac:dyDescent="0.15">
      <c r="A38" s="22"/>
      <c r="B38" s="35"/>
      <c r="C38" s="1241" t="s">
        <v>573</v>
      </c>
      <c r="D38" s="1242"/>
      <c r="E38" s="1243"/>
      <c r="F38" s="36">
        <v>0.15</v>
      </c>
      <c r="G38" s="37">
        <v>0.08</v>
      </c>
      <c r="H38" s="37">
        <v>0.14000000000000001</v>
      </c>
      <c r="I38" s="37">
        <v>0.12</v>
      </c>
      <c r="J38" s="38">
        <v>0.14000000000000001</v>
      </c>
      <c r="K38" s="22"/>
      <c r="L38" s="22"/>
      <c r="M38" s="22"/>
      <c r="N38" s="22"/>
      <c r="O38" s="22"/>
      <c r="P38" s="22"/>
    </row>
    <row r="39" spans="1:16" ht="39" customHeight="1" x14ac:dyDescent="0.15">
      <c r="A39" s="22"/>
      <c r="B39" s="35"/>
      <c r="C39" s="1241" t="s">
        <v>574</v>
      </c>
      <c r="D39" s="1242"/>
      <c r="E39" s="1243"/>
      <c r="F39" s="36">
        <v>0.03</v>
      </c>
      <c r="G39" s="37">
        <v>0.1</v>
      </c>
      <c r="H39" s="37">
        <v>7.0000000000000007E-2</v>
      </c>
      <c r="I39" s="37">
        <v>0.05</v>
      </c>
      <c r="J39" s="38">
        <v>0.01</v>
      </c>
      <c r="K39" s="22"/>
      <c r="L39" s="22"/>
      <c r="M39" s="22"/>
      <c r="N39" s="22"/>
      <c r="O39" s="22"/>
      <c r="P39" s="22"/>
    </row>
    <row r="40" spans="1:16" ht="39" customHeight="1" x14ac:dyDescent="0.15">
      <c r="A40" s="22"/>
      <c r="B40" s="35"/>
      <c r="C40" s="1241" t="s">
        <v>575</v>
      </c>
      <c r="D40" s="1242"/>
      <c r="E40" s="1243"/>
      <c r="F40" s="36">
        <v>0.02</v>
      </c>
      <c r="G40" s="37">
        <v>0.01</v>
      </c>
      <c r="H40" s="37">
        <v>0.01</v>
      </c>
      <c r="I40" s="37">
        <v>0.39</v>
      </c>
      <c r="J40" s="38">
        <v>0</v>
      </c>
      <c r="K40" s="22"/>
      <c r="L40" s="22"/>
      <c r="M40" s="22"/>
      <c r="N40" s="22"/>
      <c r="O40" s="22"/>
      <c r="P40" s="22"/>
    </row>
    <row r="41" spans="1:16" ht="39" customHeight="1" x14ac:dyDescent="0.15">
      <c r="A41" s="22"/>
      <c r="B41" s="35"/>
      <c r="C41" s="1241" t="s">
        <v>576</v>
      </c>
      <c r="D41" s="1242"/>
      <c r="E41" s="1243"/>
      <c r="F41" s="36">
        <v>0</v>
      </c>
      <c r="G41" s="37">
        <v>0</v>
      </c>
      <c r="H41" s="37">
        <v>0</v>
      </c>
      <c r="I41" s="37">
        <v>0</v>
      </c>
      <c r="J41" s="38">
        <v>0</v>
      </c>
      <c r="K41" s="22"/>
      <c r="L41" s="22"/>
      <c r="M41" s="22"/>
      <c r="N41" s="22"/>
      <c r="O41" s="22"/>
      <c r="P41" s="22"/>
    </row>
    <row r="42" spans="1:16" ht="39" customHeight="1" x14ac:dyDescent="0.15">
      <c r="A42" s="22"/>
      <c r="B42" s="39"/>
      <c r="C42" s="1241" t="s">
        <v>577</v>
      </c>
      <c r="D42" s="1242"/>
      <c r="E42" s="1243"/>
      <c r="F42" s="36" t="s">
        <v>518</v>
      </c>
      <c r="G42" s="37" t="s">
        <v>518</v>
      </c>
      <c r="H42" s="37" t="s">
        <v>518</v>
      </c>
      <c r="I42" s="37" t="s">
        <v>518</v>
      </c>
      <c r="J42" s="38" t="s">
        <v>518</v>
      </c>
      <c r="K42" s="22"/>
      <c r="L42" s="22"/>
      <c r="M42" s="22"/>
      <c r="N42" s="22"/>
      <c r="O42" s="22"/>
      <c r="P42" s="22"/>
    </row>
    <row r="43" spans="1:16" ht="39" customHeight="1" thickBot="1" x14ac:dyDescent="0.2">
      <c r="A43" s="22"/>
      <c r="B43" s="40"/>
      <c r="C43" s="1244" t="s">
        <v>578</v>
      </c>
      <c r="D43" s="1245"/>
      <c r="E43" s="1246"/>
      <c r="F43" s="41">
        <v>0.01</v>
      </c>
      <c r="G43" s="42">
        <v>0.02</v>
      </c>
      <c r="H43" s="42">
        <v>0.02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6Y1RNS003PJvrm4W+G6tOwu43I5owuhahtKnBBOd73ZhHr0dxyo3b3wWu1F4GlgA+8vyNiBHe7SKMaE/SOv+w==" saltValue="pVuB3KANm4soRiHY2ZRZ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9" t="s">
        <v>10</v>
      </c>
      <c r="C45" s="1250"/>
      <c r="D45" s="58"/>
      <c r="E45" s="1255" t="s">
        <v>11</v>
      </c>
      <c r="F45" s="1255"/>
      <c r="G45" s="1255"/>
      <c r="H45" s="1255"/>
      <c r="I45" s="1255"/>
      <c r="J45" s="1256"/>
      <c r="K45" s="59">
        <v>1609</v>
      </c>
      <c r="L45" s="60">
        <v>1624</v>
      </c>
      <c r="M45" s="60">
        <v>1648</v>
      </c>
      <c r="N45" s="60">
        <v>1685</v>
      </c>
      <c r="O45" s="61">
        <v>1680</v>
      </c>
      <c r="P45" s="48"/>
      <c r="Q45" s="48"/>
      <c r="R45" s="48"/>
      <c r="S45" s="48"/>
      <c r="T45" s="48"/>
      <c r="U45" s="48"/>
    </row>
    <row r="46" spans="1:21" ht="30.75" customHeight="1" x14ac:dyDescent="0.15">
      <c r="A46" s="48"/>
      <c r="B46" s="1251"/>
      <c r="C46" s="1252"/>
      <c r="D46" s="62"/>
      <c r="E46" s="1257" t="s">
        <v>12</v>
      </c>
      <c r="F46" s="1257"/>
      <c r="G46" s="1257"/>
      <c r="H46" s="1257"/>
      <c r="I46" s="1257"/>
      <c r="J46" s="1258"/>
      <c r="K46" s="63" t="s">
        <v>518</v>
      </c>
      <c r="L46" s="64" t="s">
        <v>518</v>
      </c>
      <c r="M46" s="64" t="s">
        <v>518</v>
      </c>
      <c r="N46" s="64" t="s">
        <v>518</v>
      </c>
      <c r="O46" s="65" t="s">
        <v>518</v>
      </c>
      <c r="P46" s="48"/>
      <c r="Q46" s="48"/>
      <c r="R46" s="48"/>
      <c r="S46" s="48"/>
      <c r="T46" s="48"/>
      <c r="U46" s="48"/>
    </row>
    <row r="47" spans="1:21" ht="30.75" customHeight="1" x14ac:dyDescent="0.15">
      <c r="A47" s="48"/>
      <c r="B47" s="1251"/>
      <c r="C47" s="1252"/>
      <c r="D47" s="62"/>
      <c r="E47" s="1257" t="s">
        <v>13</v>
      </c>
      <c r="F47" s="1257"/>
      <c r="G47" s="1257"/>
      <c r="H47" s="1257"/>
      <c r="I47" s="1257"/>
      <c r="J47" s="1258"/>
      <c r="K47" s="63" t="s">
        <v>518</v>
      </c>
      <c r="L47" s="64" t="s">
        <v>518</v>
      </c>
      <c r="M47" s="64" t="s">
        <v>518</v>
      </c>
      <c r="N47" s="64" t="s">
        <v>518</v>
      </c>
      <c r="O47" s="65" t="s">
        <v>518</v>
      </c>
      <c r="P47" s="48"/>
      <c r="Q47" s="48"/>
      <c r="R47" s="48"/>
      <c r="S47" s="48"/>
      <c r="T47" s="48"/>
      <c r="U47" s="48"/>
    </row>
    <row r="48" spans="1:21" ht="30.75" customHeight="1" x14ac:dyDescent="0.15">
      <c r="A48" s="48"/>
      <c r="B48" s="1251"/>
      <c r="C48" s="1252"/>
      <c r="D48" s="62"/>
      <c r="E48" s="1257" t="s">
        <v>14</v>
      </c>
      <c r="F48" s="1257"/>
      <c r="G48" s="1257"/>
      <c r="H48" s="1257"/>
      <c r="I48" s="1257"/>
      <c r="J48" s="1258"/>
      <c r="K48" s="63">
        <v>465</v>
      </c>
      <c r="L48" s="64">
        <v>469</v>
      </c>
      <c r="M48" s="64">
        <v>477</v>
      </c>
      <c r="N48" s="64">
        <v>474</v>
      </c>
      <c r="O48" s="65">
        <v>480</v>
      </c>
      <c r="P48" s="48"/>
      <c r="Q48" s="48"/>
      <c r="R48" s="48"/>
      <c r="S48" s="48"/>
      <c r="T48" s="48"/>
      <c r="U48" s="48"/>
    </row>
    <row r="49" spans="1:21" ht="30.75" customHeight="1" x14ac:dyDescent="0.15">
      <c r="A49" s="48"/>
      <c r="B49" s="1251"/>
      <c r="C49" s="1252"/>
      <c r="D49" s="62"/>
      <c r="E49" s="1257" t="s">
        <v>15</v>
      </c>
      <c r="F49" s="1257"/>
      <c r="G49" s="1257"/>
      <c r="H49" s="1257"/>
      <c r="I49" s="1257"/>
      <c r="J49" s="1258"/>
      <c r="K49" s="63">
        <v>367</v>
      </c>
      <c r="L49" s="64">
        <v>354</v>
      </c>
      <c r="M49" s="64">
        <v>383</v>
      </c>
      <c r="N49" s="64">
        <v>267</v>
      </c>
      <c r="O49" s="65">
        <v>147</v>
      </c>
      <c r="P49" s="48"/>
      <c r="Q49" s="48"/>
      <c r="R49" s="48"/>
      <c r="S49" s="48"/>
      <c r="T49" s="48"/>
      <c r="U49" s="48"/>
    </row>
    <row r="50" spans="1:21" ht="30.75" customHeight="1" x14ac:dyDescent="0.15">
      <c r="A50" s="48"/>
      <c r="B50" s="1251"/>
      <c r="C50" s="1252"/>
      <c r="D50" s="62"/>
      <c r="E50" s="1257" t="s">
        <v>16</v>
      </c>
      <c r="F50" s="1257"/>
      <c r="G50" s="1257"/>
      <c r="H50" s="1257"/>
      <c r="I50" s="1257"/>
      <c r="J50" s="1258"/>
      <c r="K50" s="63">
        <v>94</v>
      </c>
      <c r="L50" s="64">
        <v>94</v>
      </c>
      <c r="M50" s="64">
        <v>94</v>
      </c>
      <c r="N50" s="64">
        <v>94</v>
      </c>
      <c r="O50" s="65" t="s">
        <v>518</v>
      </c>
      <c r="P50" s="48"/>
      <c r="Q50" s="48"/>
      <c r="R50" s="48"/>
      <c r="S50" s="48"/>
      <c r="T50" s="48"/>
      <c r="U50" s="48"/>
    </row>
    <row r="51" spans="1:21" ht="30.75" customHeight="1" x14ac:dyDescent="0.15">
      <c r="A51" s="48"/>
      <c r="B51" s="1253"/>
      <c r="C51" s="1254"/>
      <c r="D51" s="66"/>
      <c r="E51" s="1257" t="s">
        <v>17</v>
      </c>
      <c r="F51" s="1257"/>
      <c r="G51" s="1257"/>
      <c r="H51" s="1257"/>
      <c r="I51" s="1257"/>
      <c r="J51" s="1258"/>
      <c r="K51" s="63" t="s">
        <v>518</v>
      </c>
      <c r="L51" s="64" t="s">
        <v>518</v>
      </c>
      <c r="M51" s="64" t="s">
        <v>518</v>
      </c>
      <c r="N51" s="64" t="s">
        <v>518</v>
      </c>
      <c r="O51" s="65" t="s">
        <v>518</v>
      </c>
      <c r="P51" s="48"/>
      <c r="Q51" s="48"/>
      <c r="R51" s="48"/>
      <c r="S51" s="48"/>
      <c r="T51" s="48"/>
      <c r="U51" s="48"/>
    </row>
    <row r="52" spans="1:21" ht="30.75" customHeight="1" x14ac:dyDescent="0.15">
      <c r="A52" s="48"/>
      <c r="B52" s="1259" t="s">
        <v>18</v>
      </c>
      <c r="C52" s="1260"/>
      <c r="D52" s="66"/>
      <c r="E52" s="1257" t="s">
        <v>19</v>
      </c>
      <c r="F52" s="1257"/>
      <c r="G52" s="1257"/>
      <c r="H52" s="1257"/>
      <c r="I52" s="1257"/>
      <c r="J52" s="1258"/>
      <c r="K52" s="63">
        <v>1376</v>
      </c>
      <c r="L52" s="64">
        <v>1323</v>
      </c>
      <c r="M52" s="64">
        <v>1345</v>
      </c>
      <c r="N52" s="64">
        <v>1280</v>
      </c>
      <c r="O52" s="65">
        <v>1246</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1159</v>
      </c>
      <c r="L53" s="69">
        <v>1218</v>
      </c>
      <c r="M53" s="69">
        <v>1257</v>
      </c>
      <c r="N53" s="69">
        <v>1240</v>
      </c>
      <c r="O53" s="70">
        <v>1061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5" t="s">
        <v>24</v>
      </c>
      <c r="C57" s="1266"/>
      <c r="D57" s="1269" t="s">
        <v>25</v>
      </c>
      <c r="E57" s="1270"/>
      <c r="F57" s="1270"/>
      <c r="G57" s="1270"/>
      <c r="H57" s="1270"/>
      <c r="I57" s="1270"/>
      <c r="J57" s="1271"/>
      <c r="K57" s="82" t="s">
        <v>607</v>
      </c>
      <c r="L57" s="83" t="s">
        <v>608</v>
      </c>
      <c r="M57" s="83" t="s">
        <v>607</v>
      </c>
      <c r="N57" s="83" t="s">
        <v>607</v>
      </c>
      <c r="O57" s="84" t="s">
        <v>607</v>
      </c>
    </row>
    <row r="58" spans="1:21" ht="31.5" customHeight="1" thickBot="1" x14ac:dyDescent="0.2">
      <c r="B58" s="1267"/>
      <c r="C58" s="1268"/>
      <c r="D58" s="1272" t="s">
        <v>26</v>
      </c>
      <c r="E58" s="1273"/>
      <c r="F58" s="1273"/>
      <c r="G58" s="1273"/>
      <c r="H58" s="1273"/>
      <c r="I58" s="1273"/>
      <c r="J58" s="1274"/>
      <c r="K58" s="85" t="s">
        <v>607</v>
      </c>
      <c r="L58" s="86" t="s">
        <v>607</v>
      </c>
      <c r="M58" s="86" t="s">
        <v>607</v>
      </c>
      <c r="N58" s="86" t="s">
        <v>607</v>
      </c>
      <c r="O58" s="87" t="s">
        <v>607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xCEn6IbObsa1aSGmme9wERnm6CblWNlGK49hGuo6i5E8pRi2r2XJyGCM5+jfd9k9GDOwgFX9qFtWkMY8fPLhQ==" saltValue="KHwmHoPnerkpmQNxxm5u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75" t="s">
        <v>29</v>
      </c>
      <c r="C41" s="1276"/>
      <c r="D41" s="101"/>
      <c r="E41" s="1281" t="s">
        <v>30</v>
      </c>
      <c r="F41" s="1281"/>
      <c r="G41" s="1281"/>
      <c r="H41" s="1282"/>
      <c r="I41" s="102">
        <v>18781</v>
      </c>
      <c r="J41" s="103">
        <v>18672</v>
      </c>
      <c r="K41" s="103">
        <v>18288</v>
      </c>
      <c r="L41" s="103">
        <v>17814</v>
      </c>
      <c r="M41" s="104">
        <v>17042</v>
      </c>
    </row>
    <row r="42" spans="2:13" ht="27.75" customHeight="1" x14ac:dyDescent="0.15">
      <c r="B42" s="1277"/>
      <c r="C42" s="1278"/>
      <c r="D42" s="105"/>
      <c r="E42" s="1283" t="s">
        <v>31</v>
      </c>
      <c r="F42" s="1283"/>
      <c r="G42" s="1283"/>
      <c r="H42" s="1284"/>
      <c r="I42" s="106">
        <v>282</v>
      </c>
      <c r="J42" s="107">
        <v>188</v>
      </c>
      <c r="K42" s="107">
        <v>94</v>
      </c>
      <c r="L42" s="107" t="s">
        <v>518</v>
      </c>
      <c r="M42" s="108" t="s">
        <v>518</v>
      </c>
    </row>
    <row r="43" spans="2:13" ht="27.75" customHeight="1" x14ac:dyDescent="0.15">
      <c r="B43" s="1277"/>
      <c r="C43" s="1278"/>
      <c r="D43" s="105"/>
      <c r="E43" s="1283" t="s">
        <v>32</v>
      </c>
      <c r="F43" s="1283"/>
      <c r="G43" s="1283"/>
      <c r="H43" s="1284"/>
      <c r="I43" s="106">
        <v>6606</v>
      </c>
      <c r="J43" s="107">
        <v>6026</v>
      </c>
      <c r="K43" s="107">
        <v>5618</v>
      </c>
      <c r="L43" s="107">
        <v>5268</v>
      </c>
      <c r="M43" s="108">
        <v>4976</v>
      </c>
    </row>
    <row r="44" spans="2:13" ht="27.75" customHeight="1" x14ac:dyDescent="0.15">
      <c r="B44" s="1277"/>
      <c r="C44" s="1278"/>
      <c r="D44" s="105"/>
      <c r="E44" s="1283" t="s">
        <v>33</v>
      </c>
      <c r="F44" s="1283"/>
      <c r="G44" s="1283"/>
      <c r="H44" s="1284"/>
      <c r="I44" s="106">
        <v>2539</v>
      </c>
      <c r="J44" s="107">
        <v>2086</v>
      </c>
      <c r="K44" s="107">
        <v>1858</v>
      </c>
      <c r="L44" s="107">
        <v>1877</v>
      </c>
      <c r="M44" s="108">
        <v>2148</v>
      </c>
    </row>
    <row r="45" spans="2:13" ht="27.75" customHeight="1" x14ac:dyDescent="0.15">
      <c r="B45" s="1277"/>
      <c r="C45" s="1278"/>
      <c r="D45" s="105"/>
      <c r="E45" s="1283" t="s">
        <v>34</v>
      </c>
      <c r="F45" s="1283"/>
      <c r="G45" s="1283"/>
      <c r="H45" s="1284"/>
      <c r="I45" s="106">
        <v>2603</v>
      </c>
      <c r="J45" s="107">
        <v>2611</v>
      </c>
      <c r="K45" s="107">
        <v>2491</v>
      </c>
      <c r="L45" s="107">
        <v>2333</v>
      </c>
      <c r="M45" s="108">
        <v>2210</v>
      </c>
    </row>
    <row r="46" spans="2:13" ht="27.75" customHeight="1" x14ac:dyDescent="0.15">
      <c r="B46" s="1277"/>
      <c r="C46" s="1278"/>
      <c r="D46" s="109"/>
      <c r="E46" s="1283" t="s">
        <v>35</v>
      </c>
      <c r="F46" s="1283"/>
      <c r="G46" s="1283"/>
      <c r="H46" s="1284"/>
      <c r="I46" s="106" t="s">
        <v>518</v>
      </c>
      <c r="J46" s="107" t="s">
        <v>518</v>
      </c>
      <c r="K46" s="107" t="s">
        <v>518</v>
      </c>
      <c r="L46" s="107" t="s">
        <v>518</v>
      </c>
      <c r="M46" s="108" t="s">
        <v>518</v>
      </c>
    </row>
    <row r="47" spans="2:13" ht="27.75" customHeight="1" x14ac:dyDescent="0.15">
      <c r="B47" s="1277"/>
      <c r="C47" s="1278"/>
      <c r="D47" s="110"/>
      <c r="E47" s="1285" t="s">
        <v>36</v>
      </c>
      <c r="F47" s="1286"/>
      <c r="G47" s="1286"/>
      <c r="H47" s="1287"/>
      <c r="I47" s="106" t="s">
        <v>518</v>
      </c>
      <c r="J47" s="107" t="s">
        <v>518</v>
      </c>
      <c r="K47" s="107" t="s">
        <v>518</v>
      </c>
      <c r="L47" s="107" t="s">
        <v>518</v>
      </c>
      <c r="M47" s="108" t="s">
        <v>518</v>
      </c>
    </row>
    <row r="48" spans="2:13" ht="27.75" customHeight="1" x14ac:dyDescent="0.15">
      <c r="B48" s="1277"/>
      <c r="C48" s="1278"/>
      <c r="D48" s="105"/>
      <c r="E48" s="1283" t="s">
        <v>37</v>
      </c>
      <c r="F48" s="1283"/>
      <c r="G48" s="1283"/>
      <c r="H48" s="1284"/>
      <c r="I48" s="106" t="s">
        <v>518</v>
      </c>
      <c r="J48" s="107" t="s">
        <v>518</v>
      </c>
      <c r="K48" s="107" t="s">
        <v>518</v>
      </c>
      <c r="L48" s="107" t="s">
        <v>518</v>
      </c>
      <c r="M48" s="108" t="s">
        <v>518</v>
      </c>
    </row>
    <row r="49" spans="2:13" ht="27.75" customHeight="1" x14ac:dyDescent="0.15">
      <c r="B49" s="1279"/>
      <c r="C49" s="1280"/>
      <c r="D49" s="105"/>
      <c r="E49" s="1283" t="s">
        <v>38</v>
      </c>
      <c r="F49" s="1283"/>
      <c r="G49" s="1283"/>
      <c r="H49" s="1284"/>
      <c r="I49" s="106" t="s">
        <v>518</v>
      </c>
      <c r="J49" s="107" t="s">
        <v>518</v>
      </c>
      <c r="K49" s="107" t="s">
        <v>518</v>
      </c>
      <c r="L49" s="107" t="s">
        <v>518</v>
      </c>
      <c r="M49" s="108" t="s">
        <v>518</v>
      </c>
    </row>
    <row r="50" spans="2:13" ht="27.75" customHeight="1" x14ac:dyDescent="0.15">
      <c r="B50" s="1288" t="s">
        <v>39</v>
      </c>
      <c r="C50" s="1289"/>
      <c r="D50" s="111"/>
      <c r="E50" s="1283" t="s">
        <v>40</v>
      </c>
      <c r="F50" s="1283"/>
      <c r="G50" s="1283"/>
      <c r="H50" s="1284"/>
      <c r="I50" s="106">
        <v>3563</v>
      </c>
      <c r="J50" s="107">
        <v>3525</v>
      </c>
      <c r="K50" s="107">
        <v>2876</v>
      </c>
      <c r="L50" s="107">
        <v>2685</v>
      </c>
      <c r="M50" s="108">
        <v>2792</v>
      </c>
    </row>
    <row r="51" spans="2:13" ht="27.75" customHeight="1" x14ac:dyDescent="0.15">
      <c r="B51" s="1277"/>
      <c r="C51" s="1278"/>
      <c r="D51" s="105"/>
      <c r="E51" s="1283" t="s">
        <v>41</v>
      </c>
      <c r="F51" s="1283"/>
      <c r="G51" s="1283"/>
      <c r="H51" s="1284"/>
      <c r="I51" s="106">
        <v>168</v>
      </c>
      <c r="J51" s="107">
        <v>178</v>
      </c>
      <c r="K51" s="107">
        <v>183</v>
      </c>
      <c r="L51" s="107">
        <v>177</v>
      </c>
      <c r="M51" s="108">
        <v>158</v>
      </c>
    </row>
    <row r="52" spans="2:13" ht="27.75" customHeight="1" x14ac:dyDescent="0.15">
      <c r="B52" s="1279"/>
      <c r="C52" s="1280"/>
      <c r="D52" s="105"/>
      <c r="E52" s="1283" t="s">
        <v>42</v>
      </c>
      <c r="F52" s="1283"/>
      <c r="G52" s="1283"/>
      <c r="H52" s="1284"/>
      <c r="I52" s="106">
        <v>14830</v>
      </c>
      <c r="J52" s="107">
        <v>14613</v>
      </c>
      <c r="K52" s="107">
        <v>14339</v>
      </c>
      <c r="L52" s="107">
        <v>13985</v>
      </c>
      <c r="M52" s="108">
        <v>13753</v>
      </c>
    </row>
    <row r="53" spans="2:13" ht="27.75" customHeight="1" thickBot="1" x14ac:dyDescent="0.2">
      <c r="B53" s="1290" t="s">
        <v>43</v>
      </c>
      <c r="C53" s="1291"/>
      <c r="D53" s="112"/>
      <c r="E53" s="1292" t="s">
        <v>44</v>
      </c>
      <c r="F53" s="1292"/>
      <c r="G53" s="1292"/>
      <c r="H53" s="1293"/>
      <c r="I53" s="113">
        <v>12251</v>
      </c>
      <c r="J53" s="114">
        <v>11266</v>
      </c>
      <c r="K53" s="114">
        <v>10952</v>
      </c>
      <c r="L53" s="114">
        <v>10445</v>
      </c>
      <c r="M53" s="115">
        <v>9674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eA5DdY89ExCwTvlKHt871sxyh7Mun0mmaFukEJkATwtN90ZwamB/VdYoGlz2FgqyQUvAZfODAxFifb6Dpx5ww==" saltValue="CBjEaogPO37yYFDpHTkG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56" sqref="B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302" t="s">
        <v>47</v>
      </c>
      <c r="D55" s="1302"/>
      <c r="E55" s="1303"/>
      <c r="F55" s="127">
        <v>466</v>
      </c>
      <c r="G55" s="127">
        <v>367</v>
      </c>
      <c r="H55" s="128">
        <v>330</v>
      </c>
    </row>
    <row r="56" spans="2:8" ht="52.5" customHeight="1" x14ac:dyDescent="0.15">
      <c r="B56" s="129"/>
      <c r="C56" s="1304" t="s">
        <v>48</v>
      </c>
      <c r="D56" s="1304"/>
      <c r="E56" s="1305"/>
      <c r="F56" s="130">
        <v>262</v>
      </c>
      <c r="G56" s="130">
        <v>247</v>
      </c>
      <c r="H56" s="131">
        <v>237</v>
      </c>
    </row>
    <row r="57" spans="2:8" ht="53.25" customHeight="1" x14ac:dyDescent="0.15">
      <c r="B57" s="129"/>
      <c r="C57" s="1306" t="s">
        <v>49</v>
      </c>
      <c r="D57" s="1306"/>
      <c r="E57" s="1307"/>
      <c r="F57" s="132">
        <v>1861</v>
      </c>
      <c r="G57" s="132">
        <v>1703</v>
      </c>
      <c r="H57" s="133">
        <v>1714</v>
      </c>
    </row>
    <row r="58" spans="2:8" ht="45.75" customHeight="1" x14ac:dyDescent="0.15">
      <c r="B58" s="134"/>
      <c r="C58" s="385" t="s">
        <v>602</v>
      </c>
      <c r="D58" s="386"/>
      <c r="E58" s="387"/>
      <c r="F58" s="135">
        <v>715</v>
      </c>
      <c r="G58" s="135">
        <v>673</v>
      </c>
      <c r="H58" s="136">
        <v>652</v>
      </c>
    </row>
    <row r="59" spans="2:8" ht="45.75" customHeight="1" x14ac:dyDescent="0.15">
      <c r="B59" s="134"/>
      <c r="C59" s="385" t="s">
        <v>603</v>
      </c>
      <c r="D59" s="386"/>
      <c r="E59" s="387"/>
      <c r="F59" s="135">
        <v>252</v>
      </c>
      <c r="G59" s="135">
        <v>180</v>
      </c>
      <c r="H59" s="136">
        <v>192</v>
      </c>
    </row>
    <row r="60" spans="2:8" ht="45.75" customHeight="1" x14ac:dyDescent="0.15">
      <c r="B60" s="134"/>
      <c r="C60" s="1294" t="s">
        <v>604</v>
      </c>
      <c r="D60" s="1295"/>
      <c r="E60" s="1296"/>
      <c r="F60" s="135">
        <v>112</v>
      </c>
      <c r="G60" s="135">
        <v>114</v>
      </c>
      <c r="H60" s="136">
        <v>125</v>
      </c>
    </row>
    <row r="61" spans="2:8" ht="45.75" customHeight="1" x14ac:dyDescent="0.15">
      <c r="B61" s="134"/>
      <c r="C61" s="1294" t="s">
        <v>606</v>
      </c>
      <c r="D61" s="1295"/>
      <c r="E61" s="1296"/>
      <c r="F61" s="135">
        <v>30</v>
      </c>
      <c r="G61" s="135">
        <v>37</v>
      </c>
      <c r="H61" s="136">
        <v>72</v>
      </c>
    </row>
    <row r="62" spans="2:8" ht="45.75" customHeight="1" thickBot="1" x14ac:dyDescent="0.2">
      <c r="B62" s="137"/>
      <c r="C62" s="1297" t="s">
        <v>605</v>
      </c>
      <c r="D62" s="1298"/>
      <c r="E62" s="1299"/>
      <c r="F62" s="138">
        <v>87</v>
      </c>
      <c r="G62" s="138">
        <v>54</v>
      </c>
      <c r="H62" s="139">
        <v>23</v>
      </c>
    </row>
    <row r="63" spans="2:8" ht="52.5" customHeight="1" thickBot="1" x14ac:dyDescent="0.2">
      <c r="B63" s="140"/>
      <c r="C63" s="1300" t="s">
        <v>50</v>
      </c>
      <c r="D63" s="1300"/>
      <c r="E63" s="1301"/>
      <c r="F63" s="141">
        <v>2589</v>
      </c>
      <c r="G63" s="141">
        <v>2317</v>
      </c>
      <c r="H63" s="142">
        <v>2281</v>
      </c>
    </row>
    <row r="64" spans="2:8" ht="15" customHeight="1" x14ac:dyDescent="0.15"/>
    <row r="65" ht="0" hidden="1" customHeight="1" x14ac:dyDescent="0.15"/>
    <row r="66" ht="0" hidden="1" customHeight="1" x14ac:dyDescent="0.15"/>
  </sheetData>
  <sheetProtection algorithmName="SHA-512" hashValue="vrKIfOcXNYcbcM9sCDkhtx9zYGpzIyJqZ7p8FS5Onx7yM2qVdq9bmeNC9dCR01j/DCjatvIraAoS2UOJa1M1tg==" saltValue="dcNNjNb/H2CPPpybOdK/Xg==" spinCount="100000" sheet="1" objects="1" scenarios="1"/>
  <mergeCells count="7">
    <mergeCell ref="C61:E61"/>
    <mergeCell ref="C62:E62"/>
    <mergeCell ref="C63:E63"/>
    <mergeCell ref="C55:E55"/>
    <mergeCell ref="C56:E56"/>
    <mergeCell ref="C57:E57"/>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G13" sqref="CG13"/>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0"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6" t="s">
        <v>612</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08"/>
      <c r="H50" s="1308"/>
      <c r="I50" s="1308"/>
      <c r="J50" s="1308"/>
      <c r="K50" s="407"/>
      <c r="L50" s="407"/>
      <c r="M50" s="408"/>
      <c r="N50" s="408"/>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97"/>
      <c r="G51" s="1326"/>
      <c r="H51" s="1326"/>
      <c r="I51" s="1330"/>
      <c r="J51" s="1330"/>
      <c r="K51" s="1315"/>
      <c r="L51" s="1315"/>
      <c r="M51" s="1315"/>
      <c r="N51" s="1315"/>
      <c r="AM51" s="406"/>
      <c r="AN51" s="1313" t="s">
        <v>614</v>
      </c>
      <c r="AO51" s="1313"/>
      <c r="AP51" s="1313"/>
      <c r="AQ51" s="1313"/>
      <c r="AR51" s="1313"/>
      <c r="AS51" s="1313"/>
      <c r="AT51" s="1313"/>
      <c r="AU51" s="1313"/>
      <c r="AV51" s="1313"/>
      <c r="AW51" s="1313"/>
      <c r="AX51" s="1313"/>
      <c r="AY51" s="1313"/>
      <c r="AZ51" s="1313"/>
      <c r="BA51" s="1313"/>
      <c r="BB51" s="1313" t="s">
        <v>615</v>
      </c>
      <c r="BC51" s="1313"/>
      <c r="BD51" s="1313"/>
      <c r="BE51" s="1313"/>
      <c r="BF51" s="1313"/>
      <c r="BG51" s="1313"/>
      <c r="BH51" s="1313"/>
      <c r="BI51" s="1313"/>
      <c r="BJ51" s="1313"/>
      <c r="BK51" s="1313"/>
      <c r="BL51" s="1313"/>
      <c r="BM51" s="1313"/>
      <c r="BN51" s="1313"/>
      <c r="BO51" s="1313"/>
      <c r="BP51" s="1325"/>
      <c r="BQ51" s="1310"/>
      <c r="BR51" s="1310"/>
      <c r="BS51" s="1310"/>
      <c r="BT51" s="1310"/>
      <c r="BU51" s="1310"/>
      <c r="BV51" s="1310"/>
      <c r="BW51" s="1310"/>
      <c r="BX51" s="1325"/>
      <c r="BY51" s="1310"/>
      <c r="BZ51" s="1310"/>
      <c r="CA51" s="1310"/>
      <c r="CB51" s="1310"/>
      <c r="CC51" s="1310"/>
      <c r="CD51" s="1310"/>
      <c r="CE51" s="1310"/>
      <c r="CF51" s="1310">
        <v>161.19999999999999</v>
      </c>
      <c r="CG51" s="1310"/>
      <c r="CH51" s="1310"/>
      <c r="CI51" s="1310"/>
      <c r="CJ51" s="1310"/>
      <c r="CK51" s="1310"/>
      <c r="CL51" s="1310"/>
      <c r="CM51" s="1310"/>
      <c r="CN51" s="1310">
        <v>157.1</v>
      </c>
      <c r="CO51" s="1310"/>
      <c r="CP51" s="1310"/>
      <c r="CQ51" s="1310"/>
      <c r="CR51" s="1310"/>
      <c r="CS51" s="1310"/>
      <c r="CT51" s="1310"/>
      <c r="CU51" s="1310"/>
      <c r="CV51" s="1310">
        <v>146.5</v>
      </c>
      <c r="CW51" s="1310"/>
      <c r="CX51" s="1310"/>
      <c r="CY51" s="1310"/>
      <c r="CZ51" s="1310"/>
      <c r="DA51" s="1310"/>
      <c r="DB51" s="1310"/>
      <c r="DC51" s="1310"/>
    </row>
    <row r="52" spans="1:109" x14ac:dyDescent="0.15">
      <c r="B52" s="397"/>
      <c r="G52" s="1326"/>
      <c r="H52" s="1326"/>
      <c r="I52" s="1330"/>
      <c r="J52" s="1330"/>
      <c r="K52" s="1315"/>
      <c r="L52" s="1315"/>
      <c r="M52" s="1315"/>
      <c r="N52" s="1315"/>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26"/>
      <c r="H53" s="1326"/>
      <c r="I53" s="1308"/>
      <c r="J53" s="1308"/>
      <c r="K53" s="1315"/>
      <c r="L53" s="1315"/>
      <c r="M53" s="1315"/>
      <c r="N53" s="1315"/>
      <c r="AM53" s="406"/>
      <c r="AN53" s="1313"/>
      <c r="AO53" s="1313"/>
      <c r="AP53" s="1313"/>
      <c r="AQ53" s="1313"/>
      <c r="AR53" s="1313"/>
      <c r="AS53" s="1313"/>
      <c r="AT53" s="1313"/>
      <c r="AU53" s="1313"/>
      <c r="AV53" s="1313"/>
      <c r="AW53" s="1313"/>
      <c r="AX53" s="1313"/>
      <c r="AY53" s="1313"/>
      <c r="AZ53" s="1313"/>
      <c r="BA53" s="1313"/>
      <c r="BB53" s="1313" t="s">
        <v>616</v>
      </c>
      <c r="BC53" s="1313"/>
      <c r="BD53" s="1313"/>
      <c r="BE53" s="1313"/>
      <c r="BF53" s="1313"/>
      <c r="BG53" s="1313"/>
      <c r="BH53" s="1313"/>
      <c r="BI53" s="1313"/>
      <c r="BJ53" s="1313"/>
      <c r="BK53" s="1313"/>
      <c r="BL53" s="1313"/>
      <c r="BM53" s="1313"/>
      <c r="BN53" s="1313"/>
      <c r="BO53" s="1313"/>
      <c r="BP53" s="1325"/>
      <c r="BQ53" s="1310"/>
      <c r="BR53" s="1310"/>
      <c r="BS53" s="1310"/>
      <c r="BT53" s="1310"/>
      <c r="BU53" s="1310"/>
      <c r="BV53" s="1310"/>
      <c r="BW53" s="1310"/>
      <c r="BX53" s="1325"/>
      <c r="BY53" s="1310"/>
      <c r="BZ53" s="1310"/>
      <c r="CA53" s="1310"/>
      <c r="CB53" s="1310"/>
      <c r="CC53" s="1310"/>
      <c r="CD53" s="1310"/>
      <c r="CE53" s="1310"/>
      <c r="CF53" s="1310">
        <v>57.4</v>
      </c>
      <c r="CG53" s="1310"/>
      <c r="CH53" s="1310"/>
      <c r="CI53" s="1310"/>
      <c r="CJ53" s="1310"/>
      <c r="CK53" s="1310"/>
      <c r="CL53" s="1310"/>
      <c r="CM53" s="1310"/>
      <c r="CN53" s="1310">
        <v>59.1</v>
      </c>
      <c r="CO53" s="1310"/>
      <c r="CP53" s="1310"/>
      <c r="CQ53" s="1310"/>
      <c r="CR53" s="1310"/>
      <c r="CS53" s="1310"/>
      <c r="CT53" s="1310"/>
      <c r="CU53" s="1310"/>
      <c r="CV53" s="1310">
        <v>61.1</v>
      </c>
      <c r="CW53" s="1310"/>
      <c r="CX53" s="1310"/>
      <c r="CY53" s="1310"/>
      <c r="CZ53" s="1310"/>
      <c r="DA53" s="1310"/>
      <c r="DB53" s="1310"/>
      <c r="DC53" s="1310"/>
    </row>
    <row r="54" spans="1:109" x14ac:dyDescent="0.15">
      <c r="A54" s="405"/>
      <c r="B54" s="397"/>
      <c r="G54" s="1326"/>
      <c r="H54" s="1326"/>
      <c r="I54" s="1308"/>
      <c r="J54" s="1308"/>
      <c r="K54" s="1315"/>
      <c r="L54" s="1315"/>
      <c r="M54" s="1315"/>
      <c r="N54" s="1315"/>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08"/>
      <c r="H55" s="1308"/>
      <c r="I55" s="1308"/>
      <c r="J55" s="1308"/>
      <c r="K55" s="1315"/>
      <c r="L55" s="1315"/>
      <c r="M55" s="1315"/>
      <c r="N55" s="1315"/>
      <c r="AN55" s="1314" t="s">
        <v>617</v>
      </c>
      <c r="AO55" s="1314"/>
      <c r="AP55" s="1314"/>
      <c r="AQ55" s="1314"/>
      <c r="AR55" s="1314"/>
      <c r="AS55" s="1314"/>
      <c r="AT55" s="1314"/>
      <c r="AU55" s="1314"/>
      <c r="AV55" s="1314"/>
      <c r="AW55" s="1314"/>
      <c r="AX55" s="1314"/>
      <c r="AY55" s="1314"/>
      <c r="AZ55" s="1314"/>
      <c r="BA55" s="1314"/>
      <c r="BB55" s="1313" t="s">
        <v>615</v>
      </c>
      <c r="BC55" s="1313"/>
      <c r="BD55" s="1313"/>
      <c r="BE55" s="1313"/>
      <c r="BF55" s="1313"/>
      <c r="BG55" s="1313"/>
      <c r="BH55" s="1313"/>
      <c r="BI55" s="1313"/>
      <c r="BJ55" s="1313"/>
      <c r="BK55" s="1313"/>
      <c r="BL55" s="1313"/>
      <c r="BM55" s="1313"/>
      <c r="BN55" s="1313"/>
      <c r="BO55" s="1313"/>
      <c r="BP55" s="1325"/>
      <c r="BQ55" s="1310"/>
      <c r="BR55" s="1310"/>
      <c r="BS55" s="1310"/>
      <c r="BT55" s="1310"/>
      <c r="BU55" s="1310"/>
      <c r="BV55" s="1310"/>
      <c r="BW55" s="1310"/>
      <c r="BX55" s="1325"/>
      <c r="BY55" s="1310"/>
      <c r="BZ55" s="1310"/>
      <c r="CA55" s="1310"/>
      <c r="CB55" s="1310"/>
      <c r="CC55" s="1310"/>
      <c r="CD55" s="1310"/>
      <c r="CE55" s="1310"/>
      <c r="CF55" s="1310">
        <v>52.3</v>
      </c>
      <c r="CG55" s="1310"/>
      <c r="CH55" s="1310"/>
      <c r="CI55" s="1310"/>
      <c r="CJ55" s="1310"/>
      <c r="CK55" s="1310"/>
      <c r="CL55" s="1310"/>
      <c r="CM55" s="1310"/>
      <c r="CN55" s="1310">
        <v>55.4</v>
      </c>
      <c r="CO55" s="1310"/>
      <c r="CP55" s="1310"/>
      <c r="CQ55" s="1310"/>
      <c r="CR55" s="1310"/>
      <c r="CS55" s="1310"/>
      <c r="CT55" s="1310"/>
      <c r="CU55" s="1310"/>
      <c r="CV55" s="1310">
        <v>52.7</v>
      </c>
      <c r="CW55" s="1310"/>
      <c r="CX55" s="1310"/>
      <c r="CY55" s="1310"/>
      <c r="CZ55" s="1310"/>
      <c r="DA55" s="1310"/>
      <c r="DB55" s="1310"/>
      <c r="DC55" s="1310"/>
    </row>
    <row r="56" spans="1:109" x14ac:dyDescent="0.15">
      <c r="A56" s="405"/>
      <c r="B56" s="397"/>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08"/>
      <c r="H57" s="1308"/>
      <c r="I57" s="1311"/>
      <c r="J57" s="1311"/>
      <c r="K57" s="1315"/>
      <c r="L57" s="1315"/>
      <c r="M57" s="1315"/>
      <c r="N57" s="1315"/>
      <c r="AM57" s="390"/>
      <c r="AN57" s="1314"/>
      <c r="AO57" s="1314"/>
      <c r="AP57" s="1314"/>
      <c r="AQ57" s="1314"/>
      <c r="AR57" s="1314"/>
      <c r="AS57" s="1314"/>
      <c r="AT57" s="1314"/>
      <c r="AU57" s="1314"/>
      <c r="AV57" s="1314"/>
      <c r="AW57" s="1314"/>
      <c r="AX57" s="1314"/>
      <c r="AY57" s="1314"/>
      <c r="AZ57" s="1314"/>
      <c r="BA57" s="1314"/>
      <c r="BB57" s="1313" t="s">
        <v>616</v>
      </c>
      <c r="BC57" s="1313"/>
      <c r="BD57" s="1313"/>
      <c r="BE57" s="1313"/>
      <c r="BF57" s="1313"/>
      <c r="BG57" s="1313"/>
      <c r="BH57" s="1313"/>
      <c r="BI57" s="1313"/>
      <c r="BJ57" s="1313"/>
      <c r="BK57" s="1313"/>
      <c r="BL57" s="1313"/>
      <c r="BM57" s="1313"/>
      <c r="BN57" s="1313"/>
      <c r="BO57" s="1313"/>
      <c r="BP57" s="1325"/>
      <c r="BQ57" s="1310"/>
      <c r="BR57" s="1310"/>
      <c r="BS57" s="1310"/>
      <c r="BT57" s="1310"/>
      <c r="BU57" s="1310"/>
      <c r="BV57" s="1310"/>
      <c r="BW57" s="1310"/>
      <c r="BX57" s="1325"/>
      <c r="BY57" s="1310"/>
      <c r="BZ57" s="1310"/>
      <c r="CA57" s="1310"/>
      <c r="CB57" s="1310"/>
      <c r="CC57" s="1310"/>
      <c r="CD57" s="1310"/>
      <c r="CE57" s="1310"/>
      <c r="CF57" s="1310">
        <v>57.1</v>
      </c>
      <c r="CG57" s="1310"/>
      <c r="CH57" s="1310"/>
      <c r="CI57" s="1310"/>
      <c r="CJ57" s="1310"/>
      <c r="CK57" s="1310"/>
      <c r="CL57" s="1310"/>
      <c r="CM57" s="1310"/>
      <c r="CN57" s="1310">
        <v>58.7</v>
      </c>
      <c r="CO57" s="1310"/>
      <c r="CP57" s="1310"/>
      <c r="CQ57" s="1310"/>
      <c r="CR57" s="1310"/>
      <c r="CS57" s="1310"/>
      <c r="CT57" s="1310"/>
      <c r="CU57" s="1310"/>
      <c r="CV57" s="1310">
        <v>59.5</v>
      </c>
      <c r="CW57" s="1310"/>
      <c r="CX57" s="1310"/>
      <c r="CY57" s="1310"/>
      <c r="CZ57" s="1310"/>
      <c r="DA57" s="1310"/>
      <c r="DB57" s="1310"/>
      <c r="DC57" s="1310"/>
      <c r="DD57" s="410"/>
      <c r="DE57" s="409"/>
    </row>
    <row r="58" spans="1:109" s="405" customFormat="1" x14ac:dyDescent="0.15">
      <c r="A58" s="390"/>
      <c r="B58" s="409"/>
      <c r="G58" s="1308"/>
      <c r="H58" s="1308"/>
      <c r="I58" s="1311"/>
      <c r="J58" s="1311"/>
      <c r="K58" s="1315"/>
      <c r="L58" s="1315"/>
      <c r="M58" s="1315"/>
      <c r="N58" s="1315"/>
      <c r="AM58" s="390"/>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6" t="s">
        <v>619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08"/>
      <c r="H72" s="1308"/>
      <c r="I72" s="1308"/>
      <c r="J72" s="1308"/>
      <c r="K72" s="407"/>
      <c r="L72" s="407"/>
      <c r="M72" s="408"/>
      <c r="N72" s="408"/>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x14ac:dyDescent="0.15">
      <c r="B73" s="397"/>
      <c r="G73" s="1326"/>
      <c r="H73" s="1326"/>
      <c r="I73" s="1326"/>
      <c r="J73" s="1326"/>
      <c r="K73" s="1309"/>
      <c r="L73" s="1309"/>
      <c r="M73" s="1309"/>
      <c r="N73" s="1309"/>
      <c r="AM73" s="406"/>
      <c r="AN73" s="1313" t="s">
        <v>614</v>
      </c>
      <c r="AO73" s="1313"/>
      <c r="AP73" s="1313"/>
      <c r="AQ73" s="1313"/>
      <c r="AR73" s="1313"/>
      <c r="AS73" s="1313"/>
      <c r="AT73" s="1313"/>
      <c r="AU73" s="1313"/>
      <c r="AV73" s="1313"/>
      <c r="AW73" s="1313"/>
      <c r="AX73" s="1313"/>
      <c r="AY73" s="1313"/>
      <c r="AZ73" s="1313"/>
      <c r="BA73" s="1313"/>
      <c r="BB73" s="1313" t="s">
        <v>615</v>
      </c>
      <c r="BC73" s="1313"/>
      <c r="BD73" s="1313"/>
      <c r="BE73" s="1313"/>
      <c r="BF73" s="1313"/>
      <c r="BG73" s="1313"/>
      <c r="BH73" s="1313"/>
      <c r="BI73" s="1313"/>
      <c r="BJ73" s="1313"/>
      <c r="BK73" s="1313"/>
      <c r="BL73" s="1313"/>
      <c r="BM73" s="1313"/>
      <c r="BN73" s="1313"/>
      <c r="BO73" s="1313"/>
      <c r="BP73" s="1310">
        <v>189.5</v>
      </c>
      <c r="BQ73" s="1310"/>
      <c r="BR73" s="1310"/>
      <c r="BS73" s="1310"/>
      <c r="BT73" s="1310"/>
      <c r="BU73" s="1310"/>
      <c r="BV73" s="1310"/>
      <c r="BW73" s="1310"/>
      <c r="BX73" s="1310">
        <v>165.5</v>
      </c>
      <c r="BY73" s="1310"/>
      <c r="BZ73" s="1310"/>
      <c r="CA73" s="1310"/>
      <c r="CB73" s="1310"/>
      <c r="CC73" s="1310"/>
      <c r="CD73" s="1310"/>
      <c r="CE73" s="1310"/>
      <c r="CF73" s="1310">
        <v>161.19999999999999</v>
      </c>
      <c r="CG73" s="1310"/>
      <c r="CH73" s="1310"/>
      <c r="CI73" s="1310"/>
      <c r="CJ73" s="1310"/>
      <c r="CK73" s="1310"/>
      <c r="CL73" s="1310"/>
      <c r="CM73" s="1310"/>
      <c r="CN73" s="1310">
        <v>157.1</v>
      </c>
      <c r="CO73" s="1310"/>
      <c r="CP73" s="1310"/>
      <c r="CQ73" s="1310"/>
      <c r="CR73" s="1310"/>
      <c r="CS73" s="1310"/>
      <c r="CT73" s="1310"/>
      <c r="CU73" s="1310"/>
      <c r="CV73" s="1310">
        <v>146.5</v>
      </c>
      <c r="CW73" s="1310"/>
      <c r="CX73" s="1310"/>
      <c r="CY73" s="1310"/>
      <c r="CZ73" s="1310"/>
      <c r="DA73" s="1310"/>
      <c r="DB73" s="1310"/>
      <c r="DC73" s="1310"/>
    </row>
    <row r="74" spans="2:107" x14ac:dyDescent="0.15">
      <c r="B74" s="397"/>
      <c r="G74" s="1326"/>
      <c r="H74" s="1326"/>
      <c r="I74" s="1326"/>
      <c r="J74" s="1326"/>
      <c r="K74" s="1309"/>
      <c r="L74" s="1309"/>
      <c r="M74" s="1309"/>
      <c r="N74" s="1309"/>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26"/>
      <c r="H75" s="1326"/>
      <c r="I75" s="1308"/>
      <c r="J75" s="1308"/>
      <c r="K75" s="1315"/>
      <c r="L75" s="1315"/>
      <c r="M75" s="1315"/>
      <c r="N75" s="1315"/>
      <c r="AM75" s="406"/>
      <c r="AN75" s="1313"/>
      <c r="AO75" s="1313"/>
      <c r="AP75" s="1313"/>
      <c r="AQ75" s="1313"/>
      <c r="AR75" s="1313"/>
      <c r="AS75" s="1313"/>
      <c r="AT75" s="1313"/>
      <c r="AU75" s="1313"/>
      <c r="AV75" s="1313"/>
      <c r="AW75" s="1313"/>
      <c r="AX75" s="1313"/>
      <c r="AY75" s="1313"/>
      <c r="AZ75" s="1313"/>
      <c r="BA75" s="1313"/>
      <c r="BB75" s="1313" t="s">
        <v>620</v>
      </c>
      <c r="BC75" s="1313"/>
      <c r="BD75" s="1313"/>
      <c r="BE75" s="1313"/>
      <c r="BF75" s="1313"/>
      <c r="BG75" s="1313"/>
      <c r="BH75" s="1313"/>
      <c r="BI75" s="1313"/>
      <c r="BJ75" s="1313"/>
      <c r="BK75" s="1313"/>
      <c r="BL75" s="1313"/>
      <c r="BM75" s="1313"/>
      <c r="BN75" s="1313"/>
      <c r="BO75" s="1313"/>
      <c r="BP75" s="1310">
        <v>17.100000000000001</v>
      </c>
      <c r="BQ75" s="1310"/>
      <c r="BR75" s="1310"/>
      <c r="BS75" s="1310"/>
      <c r="BT75" s="1310"/>
      <c r="BU75" s="1310"/>
      <c r="BV75" s="1310"/>
      <c r="BW75" s="1310"/>
      <c r="BX75" s="1310">
        <v>17.600000000000001</v>
      </c>
      <c r="BY75" s="1310"/>
      <c r="BZ75" s="1310"/>
      <c r="CA75" s="1310"/>
      <c r="CB75" s="1310"/>
      <c r="CC75" s="1310"/>
      <c r="CD75" s="1310"/>
      <c r="CE75" s="1310"/>
      <c r="CF75" s="1310">
        <v>17.8</v>
      </c>
      <c r="CG75" s="1310"/>
      <c r="CH75" s="1310"/>
      <c r="CI75" s="1310"/>
      <c r="CJ75" s="1310"/>
      <c r="CK75" s="1310"/>
      <c r="CL75" s="1310"/>
      <c r="CM75" s="1310"/>
      <c r="CN75" s="1310">
        <v>18.3</v>
      </c>
      <c r="CO75" s="1310"/>
      <c r="CP75" s="1310"/>
      <c r="CQ75" s="1310"/>
      <c r="CR75" s="1310"/>
      <c r="CS75" s="1310"/>
      <c r="CT75" s="1310"/>
      <c r="CU75" s="1310"/>
      <c r="CV75" s="1310">
        <v>17.7</v>
      </c>
      <c r="CW75" s="1310"/>
      <c r="CX75" s="1310"/>
      <c r="CY75" s="1310"/>
      <c r="CZ75" s="1310"/>
      <c r="DA75" s="1310"/>
      <c r="DB75" s="1310"/>
      <c r="DC75" s="1310"/>
    </row>
    <row r="76" spans="2:107" x14ac:dyDescent="0.15">
      <c r="B76" s="397"/>
      <c r="G76" s="1326"/>
      <c r="H76" s="1326"/>
      <c r="I76" s="1308"/>
      <c r="J76" s="1308"/>
      <c r="K76" s="1315"/>
      <c r="L76" s="1315"/>
      <c r="M76" s="1315"/>
      <c r="N76" s="1315"/>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08"/>
      <c r="H77" s="1308"/>
      <c r="I77" s="1308"/>
      <c r="J77" s="1308"/>
      <c r="K77" s="1309"/>
      <c r="L77" s="1309"/>
      <c r="M77" s="1309"/>
      <c r="N77" s="1309"/>
      <c r="AN77" s="1314" t="s">
        <v>617</v>
      </c>
      <c r="AO77" s="1314"/>
      <c r="AP77" s="1314"/>
      <c r="AQ77" s="1314"/>
      <c r="AR77" s="1314"/>
      <c r="AS77" s="1314"/>
      <c r="AT77" s="1314"/>
      <c r="AU77" s="1314"/>
      <c r="AV77" s="1314"/>
      <c r="AW77" s="1314"/>
      <c r="AX77" s="1314"/>
      <c r="AY77" s="1314"/>
      <c r="AZ77" s="1314"/>
      <c r="BA77" s="1314"/>
      <c r="BB77" s="1313" t="s">
        <v>615</v>
      </c>
      <c r="BC77" s="1313"/>
      <c r="BD77" s="1313"/>
      <c r="BE77" s="1313"/>
      <c r="BF77" s="1313"/>
      <c r="BG77" s="1313"/>
      <c r="BH77" s="1313"/>
      <c r="BI77" s="1313"/>
      <c r="BJ77" s="1313"/>
      <c r="BK77" s="1313"/>
      <c r="BL77" s="1313"/>
      <c r="BM77" s="1313"/>
      <c r="BN77" s="1313"/>
      <c r="BO77" s="1313"/>
      <c r="BP77" s="1310">
        <v>83.1</v>
      </c>
      <c r="BQ77" s="1310"/>
      <c r="BR77" s="1310"/>
      <c r="BS77" s="1310"/>
      <c r="BT77" s="1310"/>
      <c r="BU77" s="1310"/>
      <c r="BV77" s="1310"/>
      <c r="BW77" s="1310"/>
      <c r="BX77" s="1310">
        <v>56.8</v>
      </c>
      <c r="BY77" s="1310"/>
      <c r="BZ77" s="1310"/>
      <c r="CA77" s="1310"/>
      <c r="CB77" s="1310"/>
      <c r="CC77" s="1310"/>
      <c r="CD77" s="1310"/>
      <c r="CE77" s="1310"/>
      <c r="CF77" s="1310">
        <v>52.3</v>
      </c>
      <c r="CG77" s="1310"/>
      <c r="CH77" s="1310"/>
      <c r="CI77" s="1310"/>
      <c r="CJ77" s="1310"/>
      <c r="CK77" s="1310"/>
      <c r="CL77" s="1310"/>
      <c r="CM77" s="1310"/>
      <c r="CN77" s="1310">
        <v>55.4</v>
      </c>
      <c r="CO77" s="1310"/>
      <c r="CP77" s="1310"/>
      <c r="CQ77" s="1310"/>
      <c r="CR77" s="1310"/>
      <c r="CS77" s="1310"/>
      <c r="CT77" s="1310"/>
      <c r="CU77" s="1310"/>
      <c r="CV77" s="1310">
        <v>52.7</v>
      </c>
      <c r="CW77" s="1310"/>
      <c r="CX77" s="1310"/>
      <c r="CY77" s="1310"/>
      <c r="CZ77" s="1310"/>
      <c r="DA77" s="1310"/>
      <c r="DB77" s="1310"/>
      <c r="DC77" s="1310"/>
    </row>
    <row r="78" spans="2:107" x14ac:dyDescent="0.15">
      <c r="B78" s="397"/>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620</v>
      </c>
      <c r="BC79" s="1313"/>
      <c r="BD79" s="1313"/>
      <c r="BE79" s="1313"/>
      <c r="BF79" s="1313"/>
      <c r="BG79" s="1313"/>
      <c r="BH79" s="1313"/>
      <c r="BI79" s="1313"/>
      <c r="BJ79" s="1313"/>
      <c r="BK79" s="1313"/>
      <c r="BL79" s="1313"/>
      <c r="BM79" s="1313"/>
      <c r="BN79" s="1313"/>
      <c r="BO79" s="1313"/>
      <c r="BP79" s="1310">
        <v>12.2</v>
      </c>
      <c r="BQ79" s="1310"/>
      <c r="BR79" s="1310"/>
      <c r="BS79" s="1310"/>
      <c r="BT79" s="1310"/>
      <c r="BU79" s="1310"/>
      <c r="BV79" s="1310"/>
      <c r="BW79" s="1310"/>
      <c r="BX79" s="1310">
        <v>10.199999999999999</v>
      </c>
      <c r="BY79" s="1310"/>
      <c r="BZ79" s="1310"/>
      <c r="CA79" s="1310"/>
      <c r="CB79" s="1310"/>
      <c r="CC79" s="1310"/>
      <c r="CD79" s="1310"/>
      <c r="CE79" s="1310"/>
      <c r="CF79" s="1310">
        <v>10</v>
      </c>
      <c r="CG79" s="1310"/>
      <c r="CH79" s="1310"/>
      <c r="CI79" s="1310"/>
      <c r="CJ79" s="1310"/>
      <c r="CK79" s="1310"/>
      <c r="CL79" s="1310"/>
      <c r="CM79" s="1310"/>
      <c r="CN79" s="1310">
        <v>9.6999999999999993</v>
      </c>
      <c r="CO79" s="1310"/>
      <c r="CP79" s="1310"/>
      <c r="CQ79" s="1310"/>
      <c r="CR79" s="1310"/>
      <c r="CS79" s="1310"/>
      <c r="CT79" s="1310"/>
      <c r="CU79" s="1310"/>
      <c r="CV79" s="1310">
        <v>9.5</v>
      </c>
      <c r="CW79" s="1310"/>
      <c r="CX79" s="1310"/>
      <c r="CY79" s="1310"/>
      <c r="CZ79" s="1310"/>
      <c r="DA79" s="1310"/>
      <c r="DB79" s="1310"/>
      <c r="DC79" s="1310"/>
    </row>
    <row r="80" spans="2:107" x14ac:dyDescent="0.15">
      <c r="B80" s="397"/>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pans="108:109" ht="13.5" hidden="1" customHeight="1" x14ac:dyDescent="0.15">
      <c r="DD97" s="390"/>
      <c r="DE97" s="390"/>
    </row>
    <row r="98" spans="108:109" ht="13.5" hidden="1" customHeight="1" x14ac:dyDescent="0.15">
      <c r="DD98" s="390"/>
      <c r="DE98" s="390"/>
    </row>
    <row r="99" spans="108:109" ht="13.5" hidden="1" customHeight="1" x14ac:dyDescent="0.15">
      <c r="DD99" s="390"/>
      <c r="DE99" s="390"/>
    </row>
    <row r="100" spans="108:109" ht="13.5" hidden="1" customHeight="1" x14ac:dyDescent="0.15">
      <c r="DD100" s="390"/>
      <c r="DE100" s="390"/>
    </row>
    <row r="101" spans="108:109" ht="13.5" hidden="1" customHeight="1" x14ac:dyDescent="0.15">
      <c r="DD101" s="390"/>
      <c r="DE101" s="390"/>
    </row>
    <row r="102" spans="108:109" ht="13.5" hidden="1" customHeight="1" x14ac:dyDescent="0.15">
      <c r="DD102" s="390"/>
      <c r="DE102" s="390"/>
    </row>
    <row r="103" spans="108:109" ht="13.5" hidden="1" customHeight="1" x14ac:dyDescent="0.15">
      <c r="DD103" s="390"/>
      <c r="DE103" s="390"/>
    </row>
    <row r="104" spans="108:109" ht="13.5" hidden="1" customHeight="1" x14ac:dyDescent="0.15">
      <c r="DD104" s="390"/>
      <c r="DE104" s="390"/>
    </row>
    <row r="105" spans="108:109" ht="13.5" hidden="1" customHeight="1" x14ac:dyDescent="0.15">
      <c r="DD105" s="390"/>
      <c r="DE105" s="390"/>
    </row>
    <row r="106" spans="108:109" ht="13.5" hidden="1" customHeight="1" x14ac:dyDescent="0.15">
      <c r="DD106" s="390"/>
      <c r="DE106" s="390"/>
    </row>
    <row r="107" spans="108:109" ht="13.5" hidden="1" customHeight="1" x14ac:dyDescent="0.15">
      <c r="DD107" s="390"/>
      <c r="DE107" s="390"/>
    </row>
    <row r="108" spans="108:109" ht="13.5" hidden="1" customHeight="1" x14ac:dyDescent="0.15">
      <c r="DD108" s="390"/>
      <c r="DE108" s="390"/>
    </row>
    <row r="109" spans="108:109" ht="13.5" hidden="1" customHeight="1" x14ac:dyDescent="0.15">
      <c r="DD109" s="390"/>
      <c r="DE109" s="390"/>
    </row>
    <row r="110" spans="108:109" ht="13.5" hidden="1" customHeight="1" x14ac:dyDescent="0.15">
      <c r="DD110" s="390"/>
      <c r="DE110" s="390"/>
    </row>
    <row r="111" spans="108:109" ht="13.5" hidden="1" customHeight="1" x14ac:dyDescent="0.15">
      <c r="DD111" s="390"/>
      <c r="DE111" s="390"/>
    </row>
    <row r="112" spans="108:109" ht="13.5" hidden="1" customHeight="1" x14ac:dyDescent="0.15">
      <c r="DD112" s="390"/>
      <c r="DE112" s="390"/>
    </row>
    <row r="113" spans="108:109" ht="13.5" hidden="1" customHeight="1" x14ac:dyDescent="0.15">
      <c r="DD113" s="390"/>
      <c r="DE113" s="390"/>
    </row>
    <row r="114" spans="108:109" ht="13.5" hidden="1" customHeight="1" x14ac:dyDescent="0.15">
      <c r="DD114" s="390"/>
      <c r="DE114" s="390"/>
    </row>
    <row r="115" spans="108:109" ht="13.5" hidden="1" customHeight="1" x14ac:dyDescent="0.15">
      <c r="DD115" s="390"/>
      <c r="DE115" s="390"/>
    </row>
    <row r="116" spans="108:109" ht="13.5" hidden="1" customHeight="1" x14ac:dyDescent="0.15">
      <c r="DD116" s="390"/>
      <c r="DE116" s="390"/>
    </row>
    <row r="117" spans="108:109" ht="13.5" hidden="1" customHeight="1" x14ac:dyDescent="0.15">
      <c r="DD117" s="390"/>
      <c r="DE117" s="390"/>
    </row>
    <row r="118" spans="108:109" ht="13.5" hidden="1" customHeight="1" x14ac:dyDescent="0.15">
      <c r="DD118" s="390"/>
      <c r="DE118" s="390"/>
    </row>
    <row r="119" spans="108:109" ht="13.5" hidden="1" customHeight="1" x14ac:dyDescent="0.15">
      <c r="DD119" s="390"/>
      <c r="DE119" s="390"/>
    </row>
    <row r="120" spans="108:109" ht="13.5" hidden="1" customHeight="1" x14ac:dyDescent="0.15">
      <c r="DD120" s="390"/>
      <c r="DE120" s="390"/>
    </row>
    <row r="121" spans="108:109" ht="13.5" hidden="1" customHeight="1" x14ac:dyDescent="0.15">
      <c r="DD121" s="390"/>
      <c r="DE121" s="390"/>
    </row>
    <row r="122" spans="108:109" ht="13.5" hidden="1" customHeight="1" x14ac:dyDescent="0.15">
      <c r="DD122" s="390"/>
      <c r="DE122" s="390"/>
    </row>
    <row r="123" spans="108:109" ht="13.5" hidden="1" customHeight="1" x14ac:dyDescent="0.15">
      <c r="DD123" s="390"/>
      <c r="DE123" s="390"/>
    </row>
    <row r="124" spans="108:109" ht="13.5" hidden="1" customHeight="1" x14ac:dyDescent="0.15">
      <c r="DD124" s="390"/>
      <c r="DE124" s="390"/>
    </row>
    <row r="125" spans="108:109" ht="13.5" hidden="1" customHeight="1" x14ac:dyDescent="0.15">
      <c r="DD125" s="390"/>
      <c r="DE125" s="390"/>
    </row>
    <row r="126" spans="108:109" ht="13.5" hidden="1" customHeight="1" x14ac:dyDescent="0.15">
      <c r="DD126" s="390"/>
      <c r="DE126" s="390"/>
    </row>
    <row r="127" spans="108:109" ht="13.5" hidden="1" customHeight="1" x14ac:dyDescent="0.15">
      <c r="DD127" s="390"/>
      <c r="DE127" s="390"/>
    </row>
    <row r="128" spans="108:109" ht="13.5" hidden="1" customHeight="1" x14ac:dyDescent="0.15">
      <c r="DD128" s="390"/>
      <c r="DE128" s="390"/>
    </row>
    <row r="129" spans="108:109" ht="13.5" hidden="1" customHeight="1" x14ac:dyDescent="0.15">
      <c r="DD129" s="390"/>
      <c r="DE129" s="390"/>
    </row>
    <row r="130" spans="108:109" ht="13.5" hidden="1" customHeight="1" x14ac:dyDescent="0.15">
      <c r="DD130" s="390"/>
      <c r="DE130" s="390"/>
    </row>
    <row r="131" spans="108:109" ht="13.5" hidden="1" customHeight="1" x14ac:dyDescent="0.15">
      <c r="DD131" s="390"/>
      <c r="DE131" s="390"/>
    </row>
    <row r="132" spans="108:109" ht="13.5" hidden="1" customHeight="1" x14ac:dyDescent="0.15">
      <c r="DD132" s="390"/>
      <c r="DE132" s="390"/>
    </row>
    <row r="133" spans="108:109" ht="13.5" hidden="1" customHeight="1" x14ac:dyDescent="0.15">
      <c r="DD133" s="390"/>
      <c r="DE133" s="390"/>
    </row>
    <row r="134" spans="108:109" ht="13.5" hidden="1" customHeight="1" x14ac:dyDescent="0.15">
      <c r="DD134" s="390"/>
      <c r="DE134" s="390"/>
    </row>
    <row r="135" spans="108:109" ht="13.5" hidden="1" customHeight="1" x14ac:dyDescent="0.15">
      <c r="DD135" s="390"/>
      <c r="DE135" s="390"/>
    </row>
    <row r="136" spans="108:109" ht="13.5" hidden="1" customHeight="1" x14ac:dyDescent="0.15">
      <c r="DD136" s="390"/>
      <c r="DE136" s="390"/>
    </row>
    <row r="137" spans="108:109" ht="13.5" hidden="1" customHeight="1" x14ac:dyDescent="0.15">
      <c r="DD137" s="390"/>
      <c r="DE137" s="390"/>
    </row>
    <row r="138" spans="108:109" ht="13.5" hidden="1" customHeight="1" x14ac:dyDescent="0.15">
      <c r="DD138" s="390"/>
      <c r="DE138" s="390"/>
    </row>
    <row r="139" spans="108:109" ht="13.5" hidden="1" customHeight="1" x14ac:dyDescent="0.15">
      <c r="DD139" s="390"/>
      <c r="DE139" s="390"/>
    </row>
    <row r="140" spans="108:109" ht="13.5" hidden="1" customHeight="1" x14ac:dyDescent="0.15">
      <c r="DD140" s="390"/>
      <c r="DE140" s="390"/>
    </row>
    <row r="141" spans="108:109" ht="13.5" hidden="1" customHeight="1" x14ac:dyDescent="0.15">
      <c r="DD141" s="390"/>
      <c r="DE141" s="390"/>
    </row>
    <row r="142" spans="108:109" ht="13.5" hidden="1" customHeight="1" x14ac:dyDescent="0.15">
      <c r="DD142" s="390"/>
      <c r="DE142" s="390"/>
    </row>
    <row r="143" spans="108:109" ht="13.5" hidden="1" customHeight="1" x14ac:dyDescent="0.15">
      <c r="DD143" s="390"/>
      <c r="DE143" s="390"/>
    </row>
    <row r="144" spans="108:109" ht="13.5" hidden="1" customHeight="1" x14ac:dyDescent="0.15">
      <c r="DD144" s="390"/>
      <c r="DE144" s="390"/>
    </row>
    <row r="145" spans="108:109" ht="13.5" hidden="1" customHeight="1" x14ac:dyDescent="0.15">
      <c r="DD145" s="390"/>
      <c r="DE145" s="390"/>
    </row>
    <row r="146" spans="108:109" ht="13.5" hidden="1" customHeight="1" x14ac:dyDescent="0.15">
      <c r="DD146" s="390"/>
      <c r="DE146" s="390"/>
    </row>
    <row r="147" spans="108:109" ht="13.5" hidden="1" customHeight="1" x14ac:dyDescent="0.15">
      <c r="DD147" s="390"/>
      <c r="DE147" s="390"/>
    </row>
    <row r="148" spans="108:109" ht="13.5" hidden="1" customHeight="1" x14ac:dyDescent="0.15">
      <c r="DD148" s="390"/>
      <c r="DE148" s="390"/>
    </row>
    <row r="149" spans="108:109" ht="13.5" hidden="1" customHeight="1" x14ac:dyDescent="0.15">
      <c r="DD149" s="390"/>
      <c r="DE149" s="390"/>
    </row>
    <row r="150" spans="108:109" ht="13.5" hidden="1" customHeight="1" x14ac:dyDescent="0.15">
      <c r="DD150" s="390"/>
      <c r="DE150" s="390"/>
    </row>
    <row r="151" spans="108:109" ht="13.5" hidden="1" customHeight="1" x14ac:dyDescent="0.15">
      <c r="DD151" s="390"/>
      <c r="DE151" s="390"/>
    </row>
    <row r="152" spans="108:109" ht="13.5" hidden="1" customHeight="1" x14ac:dyDescent="0.15">
      <c r="DD152" s="390"/>
      <c r="DE152" s="390"/>
    </row>
    <row r="153" spans="108:109" ht="13.5" hidden="1" customHeight="1" x14ac:dyDescent="0.15">
      <c r="DD153" s="390"/>
      <c r="DE153" s="390"/>
    </row>
    <row r="154" spans="108:109" ht="13.5" hidden="1" customHeight="1" x14ac:dyDescent="0.15">
      <c r="DD154" s="390"/>
      <c r="DE154" s="390"/>
    </row>
    <row r="155" spans="108:109" ht="13.5" hidden="1" customHeight="1" x14ac:dyDescent="0.15">
      <c r="DD155" s="390"/>
      <c r="DE155" s="390"/>
    </row>
    <row r="156" spans="108:109" ht="13.5" hidden="1" customHeight="1" x14ac:dyDescent="0.15">
      <c r="DD156" s="390"/>
      <c r="DE156" s="390"/>
    </row>
    <row r="157" spans="108:109" ht="13.5" hidden="1" customHeight="1" x14ac:dyDescent="0.15">
      <c r="DD157" s="390"/>
      <c r="DE157" s="390"/>
    </row>
    <row r="158" spans="108:109" ht="13.5" hidden="1" customHeight="1" x14ac:dyDescent="0.15">
      <c r="DD158" s="390"/>
      <c r="DE158" s="390"/>
    </row>
    <row r="159" spans="108:109" ht="13.5" hidden="1" customHeight="1" x14ac:dyDescent="0.15">
      <c r="DD159" s="390"/>
      <c r="DE159" s="390"/>
    </row>
    <row r="160" spans="108:109" ht="13.5" hidden="1" customHeight="1" x14ac:dyDescent="0.15">
      <c r="DD160" s="390"/>
      <c r="DE160" s="39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h8PtG4EGUNe0+fb/Po80lNu9AfMNcWVtTyP7JS3BzTzoP8WsnBFOL/UML5DA1ntcn4dGaB1WTCZoJQtioTLZg==" saltValue="m9602u25U95umS1uPv6kW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UdxtXVcKF0l+GU1XS32sh7NCDlE1Fnhogt17b8pzCxAF8D61m0wDAaM+AV3Xrv6wbMAdpURc9KL0VT/WhgAkA==" saltValue="0ZqYxZNCoG3hpBBoCR4Nx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GkK/muqT78Wh4X40UW4I2peUZS4X8+zJcF4HJFCWOGEO6L4o8i6ecQFVQmOpVGnks1sDaqtq24waKKFk5CPxA==" saltValue="GmtgLveusK7yTOY9KOnDT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57723</v>
      </c>
      <c r="E3" s="161"/>
      <c r="F3" s="162">
        <v>81305</v>
      </c>
      <c r="G3" s="163"/>
      <c r="H3" s="164"/>
    </row>
    <row r="4" spans="1:8" x14ac:dyDescent="0.15">
      <c r="A4" s="165"/>
      <c r="B4" s="166"/>
      <c r="C4" s="167"/>
      <c r="D4" s="168">
        <v>39500</v>
      </c>
      <c r="E4" s="169"/>
      <c r="F4" s="170">
        <v>48720</v>
      </c>
      <c r="G4" s="171"/>
      <c r="H4" s="172"/>
    </row>
    <row r="5" spans="1:8" x14ac:dyDescent="0.15">
      <c r="A5" s="153" t="s">
        <v>551</v>
      </c>
      <c r="B5" s="158"/>
      <c r="C5" s="159"/>
      <c r="D5" s="160">
        <v>60619</v>
      </c>
      <c r="E5" s="161"/>
      <c r="F5" s="162">
        <v>81768</v>
      </c>
      <c r="G5" s="163"/>
      <c r="H5" s="164"/>
    </row>
    <row r="6" spans="1:8" x14ac:dyDescent="0.15">
      <c r="A6" s="165"/>
      <c r="B6" s="166"/>
      <c r="C6" s="167"/>
      <c r="D6" s="168">
        <v>24747</v>
      </c>
      <c r="E6" s="169"/>
      <c r="F6" s="170">
        <v>37917</v>
      </c>
      <c r="G6" s="171"/>
      <c r="H6" s="172"/>
    </row>
    <row r="7" spans="1:8" x14ac:dyDescent="0.15">
      <c r="A7" s="153" t="s">
        <v>552</v>
      </c>
      <c r="B7" s="158"/>
      <c r="C7" s="159"/>
      <c r="D7" s="160">
        <v>66208</v>
      </c>
      <c r="E7" s="161"/>
      <c r="F7" s="162">
        <v>65876</v>
      </c>
      <c r="G7" s="163"/>
      <c r="H7" s="164"/>
    </row>
    <row r="8" spans="1:8" x14ac:dyDescent="0.15">
      <c r="A8" s="165"/>
      <c r="B8" s="166"/>
      <c r="C8" s="167"/>
      <c r="D8" s="168">
        <v>31270</v>
      </c>
      <c r="E8" s="169"/>
      <c r="F8" s="170">
        <v>36484</v>
      </c>
      <c r="G8" s="171"/>
      <c r="H8" s="172"/>
    </row>
    <row r="9" spans="1:8" x14ac:dyDescent="0.15">
      <c r="A9" s="153" t="s">
        <v>553</v>
      </c>
      <c r="B9" s="158"/>
      <c r="C9" s="159"/>
      <c r="D9" s="160">
        <v>37895</v>
      </c>
      <c r="E9" s="161"/>
      <c r="F9" s="162">
        <v>68468</v>
      </c>
      <c r="G9" s="163"/>
      <c r="H9" s="164"/>
    </row>
    <row r="10" spans="1:8" x14ac:dyDescent="0.15">
      <c r="A10" s="165"/>
      <c r="B10" s="166"/>
      <c r="C10" s="167"/>
      <c r="D10" s="168">
        <v>19058</v>
      </c>
      <c r="E10" s="169"/>
      <c r="F10" s="170">
        <v>34140</v>
      </c>
      <c r="G10" s="171"/>
      <c r="H10" s="172"/>
    </row>
    <row r="11" spans="1:8" x14ac:dyDescent="0.15">
      <c r="A11" s="153" t="s">
        <v>554</v>
      </c>
      <c r="B11" s="158"/>
      <c r="C11" s="159"/>
      <c r="D11" s="160">
        <v>15693</v>
      </c>
      <c r="E11" s="161"/>
      <c r="F11" s="162">
        <v>69729</v>
      </c>
      <c r="G11" s="163"/>
      <c r="H11" s="164"/>
    </row>
    <row r="12" spans="1:8" x14ac:dyDescent="0.15">
      <c r="A12" s="165"/>
      <c r="B12" s="166"/>
      <c r="C12" s="173"/>
      <c r="D12" s="168">
        <v>8041</v>
      </c>
      <c r="E12" s="169"/>
      <c r="F12" s="170">
        <v>38908</v>
      </c>
      <c r="G12" s="171"/>
      <c r="H12" s="172"/>
    </row>
    <row r="13" spans="1:8" x14ac:dyDescent="0.15">
      <c r="A13" s="153"/>
      <c r="B13" s="158"/>
      <c r="C13" s="174"/>
      <c r="D13" s="175">
        <v>47628</v>
      </c>
      <c r="E13" s="176"/>
      <c r="F13" s="177">
        <v>73429</v>
      </c>
      <c r="G13" s="178"/>
      <c r="H13" s="164"/>
    </row>
    <row r="14" spans="1:8" x14ac:dyDescent="0.15">
      <c r="A14" s="165"/>
      <c r="B14" s="166"/>
      <c r="C14" s="167"/>
      <c r="D14" s="168">
        <v>24523</v>
      </c>
      <c r="E14" s="169"/>
      <c r="F14" s="170">
        <v>39234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4.97</v>
      </c>
      <c r="C19" s="179">
        <f>ROUND(VALUE(SUBSTITUTE(実質収支比率等に係る経年分析!G$48,"▲","-")),2)</f>
        <v>4.99</v>
      </c>
      <c r="D19" s="179">
        <f>ROUND(VALUE(SUBSTITUTE(実質収支比率等に係る経年分析!H$48,"▲","-")),2)</f>
        <v>4.49</v>
      </c>
      <c r="E19" s="179">
        <f>ROUND(VALUE(SUBSTITUTE(実質収支比率等に係る経年分析!I$48,"▲","-")),2)</f>
        <v>3.54</v>
      </c>
      <c r="F19" s="179">
        <f>ROUND(VALUE(SUBSTITUTE(実質収支比率等に係る経年分析!J$48,"▲","-")),2)</f>
        <v>3.14</v>
      </c>
    </row>
    <row r="20" spans="1:11" x14ac:dyDescent="0.15">
      <c r="A20" s="179" t="s">
        <v>54</v>
      </c>
      <c r="B20" s="179">
        <f>ROUND(VALUE(SUBSTITUTE(実質収支比率等に係る経年分析!F$47,"▲","-")),2)</f>
        <v>7.59</v>
      </c>
      <c r="C20" s="179">
        <f>ROUND(VALUE(SUBSTITUTE(実質収支比率等に係る経年分析!G$47,"▲","-")),2)</f>
        <v>8.74</v>
      </c>
      <c r="D20" s="179">
        <f>ROUND(VALUE(SUBSTITUTE(実質収支比率等に係る経年分析!H$47,"▲","-")),2)</f>
        <v>5.75</v>
      </c>
      <c r="E20" s="179">
        <f>ROUND(VALUE(SUBSTITUTE(実質収支比率等に係る経年分析!I$47,"▲","-")),2)</f>
        <v>4.6399999999999997</v>
      </c>
      <c r="F20" s="179">
        <f>ROUND(VALUE(SUBSTITUTE(実質収支比率等に係る経年分析!J$47,"▲","-")),2)</f>
        <v>4.22</v>
      </c>
    </row>
    <row r="21" spans="1:11" x14ac:dyDescent="0.15">
      <c r="A21" s="179" t="s">
        <v>55</v>
      </c>
      <c r="B21" s="179">
        <f>IF(ISNUMBER(VALUE(SUBSTITUTE(実質収支比率等に係る経年分析!F$49,"▲","-"))),ROUND(VALUE(SUBSTITUTE(実質収支比率等に係る経年分析!F$49,"▲","-")),2),NA())</f>
        <v>-2.2400000000000002</v>
      </c>
      <c r="C21" s="179">
        <f>IF(ISNUMBER(VALUE(SUBSTITUTE(実質収支比率等に係る経年分析!G$49,"▲","-"))),ROUND(VALUE(SUBSTITUTE(実質収支比率等に係る経年分析!G$49,"▲","-")),2),NA())</f>
        <v>1.68</v>
      </c>
      <c r="D21" s="179">
        <f>IF(ISNUMBER(VALUE(SUBSTITUTE(実質収支比率等に係る経年分析!H$49,"▲","-"))),ROUND(VALUE(SUBSTITUTE(実質収支比率等に係る経年分析!H$49,"▲","-")),2),NA())</f>
        <v>-3.48</v>
      </c>
      <c r="E21" s="179">
        <f>IF(ISNUMBER(VALUE(SUBSTITUTE(実質収支比率等に係る経年分析!I$49,"▲","-"))),ROUND(VALUE(SUBSTITUTE(実質収支比率等に係る経年分析!I$49,"▲","-")),2),NA())</f>
        <v>-2.3199999999999998</v>
      </c>
      <c r="F21" s="179">
        <f>IF(ISNUMBER(VALUE(SUBSTITUTE(実質収支比率等に係る経年分析!J$49,"▲","-"))),ROUND(VALUE(SUBSTITUTE(実質収支比率等に係る経年分析!J$49,"▲","-")),2),NA())</f>
        <v>-0.92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大月短期大学特別会計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0.93</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3.25</v>
      </c>
      <c r="H35" s="180">
        <f>IF(ROUND(VALUE(SUBSTITUTE(連結実質赤字比率に係る赤字・黒字の構成分析!I$35,"▲", "-")), 2) &lt; 0, ABS(ROUND(VALUE(SUBSTITUTE(連結実質赤字比率に係る赤字・黒字の構成分析!I$35,"▲", "-")), 2)), NA())</f>
        <v>0.49</v>
      </c>
      <c r="I35" s="180" t="e">
        <f>IF(ROUND(VALUE(SUBSTITUTE(連結実質赤字比率に係る赤字・黒字の構成分析!I$35,"▲", "-")), 2) &gt;= 0, ABS(ROUND(VALUE(SUBSTITUTE(連結実質赤字比率に係る赤字・黒字の構成分析!I$35,"▲", "-")), 2)), NA())</f>
        <v>#N/A</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4.9000000000000004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1376</v>
      </c>
      <c r="E42" s="181"/>
      <c r="F42" s="181"/>
      <c r="G42" s="181">
        <f>'実質公債費比率（分子）の構造'!L$52</f>
        <v>1323</v>
      </c>
      <c r="H42" s="181"/>
      <c r="I42" s="181"/>
      <c r="J42" s="181">
        <f>'実質公債費比率（分子）の構造'!M$52</f>
        <v>1345</v>
      </c>
      <c r="K42" s="181"/>
      <c r="L42" s="181"/>
      <c r="M42" s="181">
        <f>'実質公債費比率（分子）の構造'!N$52</f>
        <v>1280</v>
      </c>
      <c r="N42" s="181"/>
      <c r="O42" s="181"/>
      <c r="P42" s="181">
        <f>'実質公債費比率（分子）の構造'!O$52</f>
        <v>1246</v>
      </c>
    </row>
    <row r="43" spans="1:16" x14ac:dyDescent="0.15">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94</v>
      </c>
      <c r="C44" s="181"/>
      <c r="D44" s="181"/>
      <c r="E44" s="181">
        <f>'実質公債費比率（分子）の構造'!L$50</f>
        <v>94</v>
      </c>
      <c r="F44" s="181"/>
      <c r="G44" s="181"/>
      <c r="H44" s="181">
        <f>'実質公債費比率（分子）の構造'!M$50</f>
        <v>94</v>
      </c>
      <c r="I44" s="181"/>
      <c r="J44" s="181"/>
      <c r="K44" s="181">
        <f>'実質公債費比率（分子）の構造'!N$50</f>
        <v>94</v>
      </c>
      <c r="L44" s="181"/>
      <c r="M44" s="181"/>
      <c r="N44" s="181" t="str">
        <f>'実質公債費比率（分子）の構造'!O$50</f>
        <v>-</v>
      </c>
      <c r="O44" s="181"/>
      <c r="P44" s="181"/>
    </row>
    <row r="45" spans="1:16" x14ac:dyDescent="0.15">
      <c r="A45" s="181" t="s">
        <v>64</v>
      </c>
      <c r="B45" s="181">
        <f>'実質公債費比率（分子）の構造'!K$49</f>
        <v>367</v>
      </c>
      <c r="C45" s="181"/>
      <c r="D45" s="181"/>
      <c r="E45" s="181">
        <f>'実質公債費比率（分子）の構造'!L$49</f>
        <v>354</v>
      </c>
      <c r="F45" s="181"/>
      <c r="G45" s="181"/>
      <c r="H45" s="181">
        <f>'実質公債費比率（分子）の構造'!M$49</f>
        <v>383</v>
      </c>
      <c r="I45" s="181"/>
      <c r="J45" s="181"/>
      <c r="K45" s="181">
        <f>'実質公債費比率（分子）の構造'!N$49</f>
        <v>267</v>
      </c>
      <c r="L45" s="181"/>
      <c r="M45" s="181"/>
      <c r="N45" s="181">
        <f>'実質公債費比率（分子）の構造'!O$49</f>
        <v>147</v>
      </c>
      <c r="O45" s="181"/>
      <c r="P45" s="181"/>
    </row>
    <row r="46" spans="1:16" x14ac:dyDescent="0.15">
      <c r="A46" s="181" t="s">
        <v>65</v>
      </c>
      <c r="B46" s="181">
        <f>'実質公債費比率（分子）の構造'!K$48</f>
        <v>465</v>
      </c>
      <c r="C46" s="181"/>
      <c r="D46" s="181"/>
      <c r="E46" s="181">
        <f>'実質公債費比率（分子）の構造'!L$48</f>
        <v>469</v>
      </c>
      <c r="F46" s="181"/>
      <c r="G46" s="181"/>
      <c r="H46" s="181">
        <f>'実質公債費比率（分子）の構造'!M$48</f>
        <v>477</v>
      </c>
      <c r="I46" s="181"/>
      <c r="J46" s="181"/>
      <c r="K46" s="181">
        <f>'実質公債費比率（分子）の構造'!N$48</f>
        <v>474</v>
      </c>
      <c r="L46" s="181"/>
      <c r="M46" s="181"/>
      <c r="N46" s="181">
        <f>'実質公債費比率（分子）の構造'!O$48</f>
        <v>480</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1609</v>
      </c>
      <c r="C49" s="181"/>
      <c r="D49" s="181"/>
      <c r="E49" s="181">
        <f>'実質公債費比率（分子）の構造'!L$45</f>
        <v>1624</v>
      </c>
      <c r="F49" s="181"/>
      <c r="G49" s="181"/>
      <c r="H49" s="181">
        <f>'実質公債費比率（分子）の構造'!M$45</f>
        <v>1648</v>
      </c>
      <c r="I49" s="181"/>
      <c r="J49" s="181"/>
      <c r="K49" s="181">
        <f>'実質公債費比率（分子）の構造'!N$45</f>
        <v>1685</v>
      </c>
      <c r="L49" s="181"/>
      <c r="M49" s="181"/>
      <c r="N49" s="181">
        <f>'実質公債費比率（分子）の構造'!O$45</f>
        <v>1680</v>
      </c>
      <c r="O49" s="181"/>
      <c r="P49" s="181"/>
    </row>
    <row r="50" spans="1:16" x14ac:dyDescent="0.15">
      <c r="A50" s="181" t="s">
        <v>69</v>
      </c>
      <c r="B50" s="181" t="e">
        <f>NA()</f>
        <v>#N/A</v>
      </c>
      <c r="C50" s="181">
        <f>IF(ISNUMBER('実質公債費比率（分子）の構造'!K$53),'実質公債費比率（分子）の構造'!K$53,NA())</f>
        <v>1159</v>
      </c>
      <c r="D50" s="181" t="e">
        <f>NA()</f>
        <v>#N/A</v>
      </c>
      <c r="E50" s="181" t="e">
        <f>NA()</f>
        <v>#N/A</v>
      </c>
      <c r="F50" s="181">
        <f>IF(ISNUMBER('実質公債費比率（分子）の構造'!L$53),'実質公債費比率（分子）の構造'!L$53,NA())</f>
        <v>1218</v>
      </c>
      <c r="G50" s="181" t="e">
        <f>NA()</f>
        <v>#N/A</v>
      </c>
      <c r="H50" s="181" t="e">
        <f>NA()</f>
        <v>#N/A</v>
      </c>
      <c r="I50" s="181">
        <f>IF(ISNUMBER('実質公債費比率（分子）の構造'!M$53),'実質公債費比率（分子）の構造'!M$53,NA())</f>
        <v>1257</v>
      </c>
      <c r="J50" s="181" t="e">
        <f>NA()</f>
        <v>#N/A</v>
      </c>
      <c r="K50" s="181" t="e">
        <f>NA()</f>
        <v>#N/A</v>
      </c>
      <c r="L50" s="181">
        <f>IF(ISNUMBER('実質公債費比率（分子）の構造'!N$53),'実質公債費比率（分子）の構造'!N$53,NA())</f>
        <v>1240</v>
      </c>
      <c r="M50" s="181" t="e">
        <f>NA()</f>
        <v>#N/A</v>
      </c>
      <c r="N50" s="181" t="e">
        <f>NA()</f>
        <v>#N/A</v>
      </c>
      <c r="O50" s="181">
        <f>IF(ISNUMBER('実質公債費比率（分子）の構造'!O$53),'実質公債費比率（分子）の構造'!O$53,NA())</f>
        <v>1061</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14830</v>
      </c>
      <c r="E56" s="180"/>
      <c r="F56" s="180"/>
      <c r="G56" s="180">
        <f>'将来負担比率（分子）の構造'!J$52</f>
        <v>14613</v>
      </c>
      <c r="H56" s="180"/>
      <c r="I56" s="180"/>
      <c r="J56" s="180">
        <f>'将来負担比率（分子）の構造'!K$52</f>
        <v>14339</v>
      </c>
      <c r="K56" s="180"/>
      <c r="L56" s="180"/>
      <c r="M56" s="180">
        <f>'将来負担比率（分子）の構造'!L$52</f>
        <v>13985</v>
      </c>
      <c r="N56" s="180"/>
      <c r="O56" s="180"/>
      <c r="P56" s="180">
        <f>'将来負担比率（分子）の構造'!M$52</f>
        <v>13753</v>
      </c>
    </row>
    <row r="57" spans="1:16" x14ac:dyDescent="0.15">
      <c r="A57" s="180" t="s">
        <v>41</v>
      </c>
      <c r="B57" s="180"/>
      <c r="C57" s="180"/>
      <c r="D57" s="180">
        <f>'将来負担比率（分子）の構造'!I$51</f>
        <v>168</v>
      </c>
      <c r="E57" s="180"/>
      <c r="F57" s="180"/>
      <c r="G57" s="180">
        <f>'将来負担比率（分子）の構造'!J$51</f>
        <v>178</v>
      </c>
      <c r="H57" s="180"/>
      <c r="I57" s="180"/>
      <c r="J57" s="180">
        <f>'将来負担比率（分子）の構造'!K$51</f>
        <v>183</v>
      </c>
      <c r="K57" s="180"/>
      <c r="L57" s="180"/>
      <c r="M57" s="180">
        <f>'将来負担比率（分子）の構造'!L$51</f>
        <v>177</v>
      </c>
      <c r="N57" s="180"/>
      <c r="O57" s="180"/>
      <c r="P57" s="180">
        <f>'将来負担比率（分子）の構造'!M$51</f>
        <v>158</v>
      </c>
    </row>
    <row r="58" spans="1:16" x14ac:dyDescent="0.15">
      <c r="A58" s="180" t="s">
        <v>40</v>
      </c>
      <c r="B58" s="180"/>
      <c r="C58" s="180"/>
      <c r="D58" s="180">
        <f>'将来負担比率（分子）の構造'!I$50</f>
        <v>3563</v>
      </c>
      <c r="E58" s="180"/>
      <c r="F58" s="180"/>
      <c r="G58" s="180">
        <f>'将来負担比率（分子）の構造'!J$50</f>
        <v>3525</v>
      </c>
      <c r="H58" s="180"/>
      <c r="I58" s="180"/>
      <c r="J58" s="180">
        <f>'将来負担比率（分子）の構造'!K$50</f>
        <v>2876</v>
      </c>
      <c r="K58" s="180"/>
      <c r="L58" s="180"/>
      <c r="M58" s="180">
        <f>'将来負担比率（分子）の構造'!L$50</f>
        <v>2685</v>
      </c>
      <c r="N58" s="180"/>
      <c r="O58" s="180"/>
      <c r="P58" s="180">
        <f>'将来負担比率（分子）の構造'!M$50</f>
        <v>2792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2603</v>
      </c>
      <c r="C62" s="180"/>
      <c r="D62" s="180"/>
      <c r="E62" s="180">
        <f>'将来負担比率（分子）の構造'!J$45</f>
        <v>2611</v>
      </c>
      <c r="F62" s="180"/>
      <c r="G62" s="180"/>
      <c r="H62" s="180">
        <f>'将来負担比率（分子）の構造'!K$45</f>
        <v>2491</v>
      </c>
      <c r="I62" s="180"/>
      <c r="J62" s="180"/>
      <c r="K62" s="180">
        <f>'将来負担比率（分子）の構造'!L$45</f>
        <v>2333</v>
      </c>
      <c r="L62" s="180"/>
      <c r="M62" s="180"/>
      <c r="N62" s="180">
        <f>'将来負担比率（分子）の構造'!M$45</f>
        <v>2210</v>
      </c>
      <c r="O62" s="180"/>
      <c r="P62" s="180"/>
    </row>
    <row r="63" spans="1:16" x14ac:dyDescent="0.15">
      <c r="A63" s="180" t="s">
        <v>33</v>
      </c>
      <c r="B63" s="180">
        <f>'将来負担比率（分子）の構造'!I$44</f>
        <v>2539</v>
      </c>
      <c r="C63" s="180"/>
      <c r="D63" s="180"/>
      <c r="E63" s="180">
        <f>'将来負担比率（分子）の構造'!J$44</f>
        <v>2086</v>
      </c>
      <c r="F63" s="180"/>
      <c r="G63" s="180"/>
      <c r="H63" s="180">
        <f>'将来負担比率（分子）の構造'!K$44</f>
        <v>1858</v>
      </c>
      <c r="I63" s="180"/>
      <c r="J63" s="180"/>
      <c r="K63" s="180">
        <f>'将来負担比率（分子）の構造'!L$44</f>
        <v>1877</v>
      </c>
      <c r="L63" s="180"/>
      <c r="M63" s="180"/>
      <c r="N63" s="180">
        <f>'将来負担比率（分子）の構造'!M$44</f>
        <v>2148</v>
      </c>
      <c r="O63" s="180"/>
      <c r="P63" s="180"/>
    </row>
    <row r="64" spans="1:16" x14ac:dyDescent="0.15">
      <c r="A64" s="180" t="s">
        <v>32</v>
      </c>
      <c r="B64" s="180">
        <f>'将来負担比率（分子）の構造'!I$43</f>
        <v>6606</v>
      </c>
      <c r="C64" s="180"/>
      <c r="D64" s="180"/>
      <c r="E64" s="180">
        <f>'将来負担比率（分子）の構造'!J$43</f>
        <v>6026</v>
      </c>
      <c r="F64" s="180"/>
      <c r="G64" s="180"/>
      <c r="H64" s="180">
        <f>'将来負担比率（分子）の構造'!K$43</f>
        <v>5618</v>
      </c>
      <c r="I64" s="180"/>
      <c r="J64" s="180"/>
      <c r="K64" s="180">
        <f>'将来負担比率（分子）の構造'!L$43</f>
        <v>5268</v>
      </c>
      <c r="L64" s="180"/>
      <c r="M64" s="180"/>
      <c r="N64" s="180">
        <f>'将来負担比率（分子）の構造'!M$43</f>
        <v>4976</v>
      </c>
      <c r="O64" s="180"/>
      <c r="P64" s="180"/>
    </row>
    <row r="65" spans="1:16" x14ac:dyDescent="0.15">
      <c r="A65" s="180" t="s">
        <v>31</v>
      </c>
      <c r="B65" s="180">
        <f>'将来負担比率（分子）の構造'!I$42</f>
        <v>282</v>
      </c>
      <c r="C65" s="180"/>
      <c r="D65" s="180"/>
      <c r="E65" s="180">
        <f>'将来負担比率（分子）の構造'!J$42</f>
        <v>188</v>
      </c>
      <c r="F65" s="180"/>
      <c r="G65" s="180"/>
      <c r="H65" s="180">
        <f>'将来負担比率（分子）の構造'!K$42</f>
        <v>94</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18781</v>
      </c>
      <c r="C66" s="180"/>
      <c r="D66" s="180"/>
      <c r="E66" s="180">
        <f>'将来負担比率（分子）の構造'!J$41</f>
        <v>18672</v>
      </c>
      <c r="F66" s="180"/>
      <c r="G66" s="180"/>
      <c r="H66" s="180">
        <f>'将来負担比率（分子）の構造'!K$41</f>
        <v>18288</v>
      </c>
      <c r="I66" s="180"/>
      <c r="J66" s="180"/>
      <c r="K66" s="180">
        <f>'将来負担比率（分子）の構造'!L$41</f>
        <v>17814</v>
      </c>
      <c r="L66" s="180"/>
      <c r="M66" s="180"/>
      <c r="N66" s="180">
        <f>'将来負担比率（分子）の構造'!M$41</f>
        <v>17042</v>
      </c>
      <c r="O66" s="180"/>
      <c r="P66" s="180"/>
    </row>
    <row r="67" spans="1:16" x14ac:dyDescent="0.15">
      <c r="A67" s="180" t="s">
        <v>73</v>
      </c>
      <c r="B67" s="180" t="e">
        <f>NA()</f>
        <v>#N/A</v>
      </c>
      <c r="C67" s="180">
        <f>IF(ISNUMBER('将来負担比率（分子）の構造'!I$53), IF('将来負担比率（分子）の構造'!I$53 &lt; 0, 0, '将来負担比率（分子）の構造'!I$53), NA())</f>
        <v>12251</v>
      </c>
      <c r="D67" s="180" t="e">
        <f>NA()</f>
        <v>#N/A</v>
      </c>
      <c r="E67" s="180" t="e">
        <f>NA()</f>
        <v>#N/A</v>
      </c>
      <c r="F67" s="180">
        <f>IF(ISNUMBER('将来負担比率（分子）の構造'!J$53), IF('将来負担比率（分子）の構造'!J$53 &lt; 0, 0, '将来負担比率（分子）の構造'!J$53), NA())</f>
        <v>11266</v>
      </c>
      <c r="G67" s="180" t="e">
        <f>NA()</f>
        <v>#N/A</v>
      </c>
      <c r="H67" s="180" t="e">
        <f>NA()</f>
        <v>#N/A</v>
      </c>
      <c r="I67" s="180">
        <f>IF(ISNUMBER('将来負担比率（分子）の構造'!K$53), IF('将来負担比率（分子）の構造'!K$53 &lt; 0, 0, '将来負担比率（分子）の構造'!K$53), NA())</f>
        <v>10952</v>
      </c>
      <c r="J67" s="180" t="e">
        <f>NA()</f>
        <v>#N/A</v>
      </c>
      <c r="K67" s="180" t="e">
        <f>NA()</f>
        <v>#N/A</v>
      </c>
      <c r="L67" s="180">
        <f>IF(ISNUMBER('将来負担比率（分子）の構造'!L$53), IF('将来負担比率（分子）の構造'!L$53 &lt; 0, 0, '将来負担比率（分子）の構造'!L$53), NA())</f>
        <v>10445</v>
      </c>
      <c r="M67" s="180" t="e">
        <f>NA()</f>
        <v>#N/A</v>
      </c>
      <c r="N67" s="180" t="e">
        <f>NA()</f>
        <v>#N/A</v>
      </c>
      <c r="O67" s="180">
        <f>IF(ISNUMBER('将来負担比率（分子）の構造'!M$53), IF('将来負担比率（分子）の構造'!M$53 &lt; 0, 0, '将来負担比率（分子）の構造'!M$53), NA())</f>
        <v>9674</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466</v>
      </c>
      <c r="C72" s="184">
        <f>基金残高に係る経年分析!G55</f>
        <v>367</v>
      </c>
      <c r="D72" s="184">
        <f>基金残高に係る経年分析!H55</f>
        <v>330</v>
      </c>
    </row>
    <row r="73" spans="1:16" x14ac:dyDescent="0.15">
      <c r="A73" s="183" t="s">
        <v>76</v>
      </c>
      <c r="B73" s="184">
        <f>基金残高に係る経年分析!F56</f>
        <v>262</v>
      </c>
      <c r="C73" s="184">
        <f>基金残高に係る経年分析!G56</f>
        <v>247</v>
      </c>
      <c r="D73" s="184">
        <f>基金残高に係る経年分析!H56</f>
        <v>237</v>
      </c>
    </row>
    <row r="74" spans="1:16" x14ac:dyDescent="0.15">
      <c r="A74" s="183" t="s">
        <v>77</v>
      </c>
      <c r="B74" s="184">
        <f>基金残高に係る経年分析!F57</f>
        <v>1861</v>
      </c>
      <c r="C74" s="184">
        <f>基金残高に係る経年分析!G57</f>
        <v>1703</v>
      </c>
      <c r="D74" s="184">
        <f>基金残高に係る経年分析!H57</f>
        <v>1714</v>
      </c>
    </row>
  </sheetData>
  <sheetProtection algorithmName="SHA-512" hashValue="/7ykAMpzESEVBdbvruP0ccWSskalwmKZTlZNBtsH8JXsvXQJlyTZiVx0kHtPy/cmL0KRd85gtRRh5bJ7aiwK2w==" saltValue="rh4KPJlmdrjJlqhP+7VT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8" t="s">
        <v>210</v>
      </c>
      <c r="DI1" s="659"/>
      <c r="DJ1" s="659"/>
      <c r="DK1" s="659"/>
      <c r="DL1" s="659"/>
      <c r="DM1" s="659"/>
      <c r="DN1" s="660"/>
      <c r="DO1" s="225"/>
      <c r="DP1" s="658" t="s">
        <v>211</v>
      </c>
      <c r="DQ1" s="659"/>
      <c r="DR1" s="659"/>
      <c r="DS1" s="659"/>
      <c r="DT1" s="659"/>
      <c r="DU1" s="659"/>
      <c r="DV1" s="659"/>
      <c r="DW1" s="659"/>
      <c r="DX1" s="659"/>
      <c r="DY1" s="659"/>
      <c r="DZ1" s="659"/>
      <c r="EA1" s="659"/>
      <c r="EB1" s="659"/>
      <c r="EC1" s="660"/>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61" t="s">
        <v>213</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214</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215</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15">
      <c r="B4" s="661" t="s">
        <v>1</v>
      </c>
      <c r="C4" s="662"/>
      <c r="D4" s="662"/>
      <c r="E4" s="662"/>
      <c r="F4" s="662"/>
      <c r="G4" s="662"/>
      <c r="H4" s="662"/>
      <c r="I4" s="662"/>
      <c r="J4" s="662"/>
      <c r="K4" s="662"/>
      <c r="L4" s="662"/>
      <c r="M4" s="662"/>
      <c r="N4" s="662"/>
      <c r="O4" s="662"/>
      <c r="P4" s="662"/>
      <c r="Q4" s="663"/>
      <c r="R4" s="661" t="s">
        <v>216</v>
      </c>
      <c r="S4" s="662"/>
      <c r="T4" s="662"/>
      <c r="U4" s="662"/>
      <c r="V4" s="662"/>
      <c r="W4" s="662"/>
      <c r="X4" s="662"/>
      <c r="Y4" s="663"/>
      <c r="Z4" s="661" t="s">
        <v>217</v>
      </c>
      <c r="AA4" s="662"/>
      <c r="AB4" s="662"/>
      <c r="AC4" s="663"/>
      <c r="AD4" s="661" t="s">
        <v>218</v>
      </c>
      <c r="AE4" s="662"/>
      <c r="AF4" s="662"/>
      <c r="AG4" s="662"/>
      <c r="AH4" s="662"/>
      <c r="AI4" s="662"/>
      <c r="AJ4" s="662"/>
      <c r="AK4" s="663"/>
      <c r="AL4" s="661" t="s">
        <v>217</v>
      </c>
      <c r="AM4" s="662"/>
      <c r="AN4" s="662"/>
      <c r="AO4" s="663"/>
      <c r="AP4" s="667" t="s">
        <v>219</v>
      </c>
      <c r="AQ4" s="667"/>
      <c r="AR4" s="667"/>
      <c r="AS4" s="667"/>
      <c r="AT4" s="667"/>
      <c r="AU4" s="667"/>
      <c r="AV4" s="667"/>
      <c r="AW4" s="667"/>
      <c r="AX4" s="667"/>
      <c r="AY4" s="667"/>
      <c r="AZ4" s="667"/>
      <c r="BA4" s="667"/>
      <c r="BB4" s="667"/>
      <c r="BC4" s="667"/>
      <c r="BD4" s="667"/>
      <c r="BE4" s="667"/>
      <c r="BF4" s="667"/>
      <c r="BG4" s="667" t="s">
        <v>220</v>
      </c>
      <c r="BH4" s="667"/>
      <c r="BI4" s="667"/>
      <c r="BJ4" s="667"/>
      <c r="BK4" s="667"/>
      <c r="BL4" s="667"/>
      <c r="BM4" s="667"/>
      <c r="BN4" s="667"/>
      <c r="BO4" s="667" t="s">
        <v>217</v>
      </c>
      <c r="BP4" s="667"/>
      <c r="BQ4" s="667"/>
      <c r="BR4" s="667"/>
      <c r="BS4" s="667" t="s">
        <v>221</v>
      </c>
      <c r="BT4" s="667"/>
      <c r="BU4" s="667"/>
      <c r="BV4" s="667"/>
      <c r="BW4" s="667"/>
      <c r="BX4" s="667"/>
      <c r="BY4" s="667"/>
      <c r="BZ4" s="667"/>
      <c r="CA4" s="667"/>
      <c r="CB4" s="667"/>
      <c r="CD4" s="664" t="s">
        <v>222</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29" customFormat="1" ht="11.25" customHeight="1" x14ac:dyDescent="0.15">
      <c r="B5" s="668" t="s">
        <v>223</v>
      </c>
      <c r="C5" s="669"/>
      <c r="D5" s="669"/>
      <c r="E5" s="669"/>
      <c r="F5" s="669"/>
      <c r="G5" s="669"/>
      <c r="H5" s="669"/>
      <c r="I5" s="669"/>
      <c r="J5" s="669"/>
      <c r="K5" s="669"/>
      <c r="L5" s="669"/>
      <c r="M5" s="669"/>
      <c r="N5" s="669"/>
      <c r="O5" s="669"/>
      <c r="P5" s="669"/>
      <c r="Q5" s="670"/>
      <c r="R5" s="671">
        <v>4626182</v>
      </c>
      <c r="S5" s="672"/>
      <c r="T5" s="672"/>
      <c r="U5" s="672"/>
      <c r="V5" s="672"/>
      <c r="W5" s="672"/>
      <c r="X5" s="672"/>
      <c r="Y5" s="673"/>
      <c r="Z5" s="674">
        <v>39.4</v>
      </c>
      <c r="AA5" s="674"/>
      <c r="AB5" s="674"/>
      <c r="AC5" s="674"/>
      <c r="AD5" s="675">
        <v>4626182</v>
      </c>
      <c r="AE5" s="675"/>
      <c r="AF5" s="675"/>
      <c r="AG5" s="675"/>
      <c r="AH5" s="675"/>
      <c r="AI5" s="675"/>
      <c r="AJ5" s="675"/>
      <c r="AK5" s="675"/>
      <c r="AL5" s="676">
        <v>63.7</v>
      </c>
      <c r="AM5" s="677"/>
      <c r="AN5" s="677"/>
      <c r="AO5" s="678"/>
      <c r="AP5" s="668" t="s">
        <v>224</v>
      </c>
      <c r="AQ5" s="669"/>
      <c r="AR5" s="669"/>
      <c r="AS5" s="669"/>
      <c r="AT5" s="669"/>
      <c r="AU5" s="669"/>
      <c r="AV5" s="669"/>
      <c r="AW5" s="669"/>
      <c r="AX5" s="669"/>
      <c r="AY5" s="669"/>
      <c r="AZ5" s="669"/>
      <c r="BA5" s="669"/>
      <c r="BB5" s="669"/>
      <c r="BC5" s="669"/>
      <c r="BD5" s="669"/>
      <c r="BE5" s="669"/>
      <c r="BF5" s="670"/>
      <c r="BG5" s="682">
        <v>4625896</v>
      </c>
      <c r="BH5" s="683"/>
      <c r="BI5" s="683"/>
      <c r="BJ5" s="683"/>
      <c r="BK5" s="683"/>
      <c r="BL5" s="683"/>
      <c r="BM5" s="683"/>
      <c r="BN5" s="684"/>
      <c r="BO5" s="685">
        <v>100</v>
      </c>
      <c r="BP5" s="685"/>
      <c r="BQ5" s="685"/>
      <c r="BR5" s="685"/>
      <c r="BS5" s="686">
        <v>7082</v>
      </c>
      <c r="BT5" s="686"/>
      <c r="BU5" s="686"/>
      <c r="BV5" s="686"/>
      <c r="BW5" s="686"/>
      <c r="BX5" s="686"/>
      <c r="BY5" s="686"/>
      <c r="BZ5" s="686"/>
      <c r="CA5" s="686"/>
      <c r="CB5" s="690"/>
      <c r="CD5" s="664" t="s">
        <v>219</v>
      </c>
      <c r="CE5" s="665"/>
      <c r="CF5" s="665"/>
      <c r="CG5" s="665"/>
      <c r="CH5" s="665"/>
      <c r="CI5" s="665"/>
      <c r="CJ5" s="665"/>
      <c r="CK5" s="665"/>
      <c r="CL5" s="665"/>
      <c r="CM5" s="665"/>
      <c r="CN5" s="665"/>
      <c r="CO5" s="665"/>
      <c r="CP5" s="665"/>
      <c r="CQ5" s="666"/>
      <c r="CR5" s="664" t="s">
        <v>225</v>
      </c>
      <c r="CS5" s="665"/>
      <c r="CT5" s="665"/>
      <c r="CU5" s="665"/>
      <c r="CV5" s="665"/>
      <c r="CW5" s="665"/>
      <c r="CX5" s="665"/>
      <c r="CY5" s="666"/>
      <c r="CZ5" s="664" t="s">
        <v>217</v>
      </c>
      <c r="DA5" s="665"/>
      <c r="DB5" s="665"/>
      <c r="DC5" s="666"/>
      <c r="DD5" s="664" t="s">
        <v>226</v>
      </c>
      <c r="DE5" s="665"/>
      <c r="DF5" s="665"/>
      <c r="DG5" s="665"/>
      <c r="DH5" s="665"/>
      <c r="DI5" s="665"/>
      <c r="DJ5" s="665"/>
      <c r="DK5" s="665"/>
      <c r="DL5" s="665"/>
      <c r="DM5" s="665"/>
      <c r="DN5" s="665"/>
      <c r="DO5" s="665"/>
      <c r="DP5" s="666"/>
      <c r="DQ5" s="664" t="s">
        <v>227</v>
      </c>
      <c r="DR5" s="665"/>
      <c r="DS5" s="665"/>
      <c r="DT5" s="665"/>
      <c r="DU5" s="665"/>
      <c r="DV5" s="665"/>
      <c r="DW5" s="665"/>
      <c r="DX5" s="665"/>
      <c r="DY5" s="665"/>
      <c r="DZ5" s="665"/>
      <c r="EA5" s="665"/>
      <c r="EB5" s="665"/>
      <c r="EC5" s="666"/>
    </row>
    <row r="6" spans="2:143" ht="11.25" customHeight="1" x14ac:dyDescent="0.15">
      <c r="B6" s="679" t="s">
        <v>228</v>
      </c>
      <c r="C6" s="680"/>
      <c r="D6" s="680"/>
      <c r="E6" s="680"/>
      <c r="F6" s="680"/>
      <c r="G6" s="680"/>
      <c r="H6" s="680"/>
      <c r="I6" s="680"/>
      <c r="J6" s="680"/>
      <c r="K6" s="680"/>
      <c r="L6" s="680"/>
      <c r="M6" s="680"/>
      <c r="N6" s="680"/>
      <c r="O6" s="680"/>
      <c r="P6" s="680"/>
      <c r="Q6" s="681"/>
      <c r="R6" s="682">
        <v>88621</v>
      </c>
      <c r="S6" s="683"/>
      <c r="T6" s="683"/>
      <c r="U6" s="683"/>
      <c r="V6" s="683"/>
      <c r="W6" s="683"/>
      <c r="X6" s="683"/>
      <c r="Y6" s="684"/>
      <c r="Z6" s="685">
        <v>0.8</v>
      </c>
      <c r="AA6" s="685"/>
      <c r="AB6" s="685"/>
      <c r="AC6" s="685"/>
      <c r="AD6" s="686">
        <v>88621</v>
      </c>
      <c r="AE6" s="686"/>
      <c r="AF6" s="686"/>
      <c r="AG6" s="686"/>
      <c r="AH6" s="686"/>
      <c r="AI6" s="686"/>
      <c r="AJ6" s="686"/>
      <c r="AK6" s="686"/>
      <c r="AL6" s="687">
        <v>1.2</v>
      </c>
      <c r="AM6" s="688"/>
      <c r="AN6" s="688"/>
      <c r="AO6" s="689"/>
      <c r="AP6" s="679" t="s">
        <v>229</v>
      </c>
      <c r="AQ6" s="680"/>
      <c r="AR6" s="680"/>
      <c r="AS6" s="680"/>
      <c r="AT6" s="680"/>
      <c r="AU6" s="680"/>
      <c r="AV6" s="680"/>
      <c r="AW6" s="680"/>
      <c r="AX6" s="680"/>
      <c r="AY6" s="680"/>
      <c r="AZ6" s="680"/>
      <c r="BA6" s="680"/>
      <c r="BB6" s="680"/>
      <c r="BC6" s="680"/>
      <c r="BD6" s="680"/>
      <c r="BE6" s="680"/>
      <c r="BF6" s="681"/>
      <c r="BG6" s="682">
        <v>4625896</v>
      </c>
      <c r="BH6" s="683"/>
      <c r="BI6" s="683"/>
      <c r="BJ6" s="683"/>
      <c r="BK6" s="683"/>
      <c r="BL6" s="683"/>
      <c r="BM6" s="683"/>
      <c r="BN6" s="684"/>
      <c r="BO6" s="685">
        <v>100</v>
      </c>
      <c r="BP6" s="685"/>
      <c r="BQ6" s="685"/>
      <c r="BR6" s="685"/>
      <c r="BS6" s="686">
        <v>7082</v>
      </c>
      <c r="BT6" s="686"/>
      <c r="BU6" s="686"/>
      <c r="BV6" s="686"/>
      <c r="BW6" s="686"/>
      <c r="BX6" s="686"/>
      <c r="BY6" s="686"/>
      <c r="BZ6" s="686"/>
      <c r="CA6" s="686"/>
      <c r="CB6" s="690"/>
      <c r="CD6" s="693" t="s">
        <v>230</v>
      </c>
      <c r="CE6" s="694"/>
      <c r="CF6" s="694"/>
      <c r="CG6" s="694"/>
      <c r="CH6" s="694"/>
      <c r="CI6" s="694"/>
      <c r="CJ6" s="694"/>
      <c r="CK6" s="694"/>
      <c r="CL6" s="694"/>
      <c r="CM6" s="694"/>
      <c r="CN6" s="694"/>
      <c r="CO6" s="694"/>
      <c r="CP6" s="694"/>
      <c r="CQ6" s="695"/>
      <c r="CR6" s="682">
        <v>138560</v>
      </c>
      <c r="CS6" s="683"/>
      <c r="CT6" s="683"/>
      <c r="CU6" s="683"/>
      <c r="CV6" s="683"/>
      <c r="CW6" s="683"/>
      <c r="CX6" s="683"/>
      <c r="CY6" s="684"/>
      <c r="CZ6" s="676">
        <v>1.2</v>
      </c>
      <c r="DA6" s="677"/>
      <c r="DB6" s="677"/>
      <c r="DC6" s="696"/>
      <c r="DD6" s="691" t="s">
        <v>126</v>
      </c>
      <c r="DE6" s="683"/>
      <c r="DF6" s="683"/>
      <c r="DG6" s="683"/>
      <c r="DH6" s="683"/>
      <c r="DI6" s="683"/>
      <c r="DJ6" s="683"/>
      <c r="DK6" s="683"/>
      <c r="DL6" s="683"/>
      <c r="DM6" s="683"/>
      <c r="DN6" s="683"/>
      <c r="DO6" s="683"/>
      <c r="DP6" s="684"/>
      <c r="DQ6" s="691">
        <v>138550</v>
      </c>
      <c r="DR6" s="683"/>
      <c r="DS6" s="683"/>
      <c r="DT6" s="683"/>
      <c r="DU6" s="683"/>
      <c r="DV6" s="683"/>
      <c r="DW6" s="683"/>
      <c r="DX6" s="683"/>
      <c r="DY6" s="683"/>
      <c r="DZ6" s="683"/>
      <c r="EA6" s="683"/>
      <c r="EB6" s="683"/>
      <c r="EC6" s="692"/>
    </row>
    <row r="7" spans="2:143" ht="11.25" customHeight="1" x14ac:dyDescent="0.15">
      <c r="B7" s="679" t="s">
        <v>231</v>
      </c>
      <c r="C7" s="680"/>
      <c r="D7" s="680"/>
      <c r="E7" s="680"/>
      <c r="F7" s="680"/>
      <c r="G7" s="680"/>
      <c r="H7" s="680"/>
      <c r="I7" s="680"/>
      <c r="J7" s="680"/>
      <c r="K7" s="680"/>
      <c r="L7" s="680"/>
      <c r="M7" s="680"/>
      <c r="N7" s="680"/>
      <c r="O7" s="680"/>
      <c r="P7" s="680"/>
      <c r="Q7" s="681"/>
      <c r="R7" s="682">
        <v>4731</v>
      </c>
      <c r="S7" s="683"/>
      <c r="T7" s="683"/>
      <c r="U7" s="683"/>
      <c r="V7" s="683"/>
      <c r="W7" s="683"/>
      <c r="X7" s="683"/>
      <c r="Y7" s="684"/>
      <c r="Z7" s="685">
        <v>0</v>
      </c>
      <c r="AA7" s="685"/>
      <c r="AB7" s="685"/>
      <c r="AC7" s="685"/>
      <c r="AD7" s="686">
        <v>4731</v>
      </c>
      <c r="AE7" s="686"/>
      <c r="AF7" s="686"/>
      <c r="AG7" s="686"/>
      <c r="AH7" s="686"/>
      <c r="AI7" s="686"/>
      <c r="AJ7" s="686"/>
      <c r="AK7" s="686"/>
      <c r="AL7" s="687">
        <v>0.1</v>
      </c>
      <c r="AM7" s="688"/>
      <c r="AN7" s="688"/>
      <c r="AO7" s="689"/>
      <c r="AP7" s="679" t="s">
        <v>232</v>
      </c>
      <c r="AQ7" s="680"/>
      <c r="AR7" s="680"/>
      <c r="AS7" s="680"/>
      <c r="AT7" s="680"/>
      <c r="AU7" s="680"/>
      <c r="AV7" s="680"/>
      <c r="AW7" s="680"/>
      <c r="AX7" s="680"/>
      <c r="AY7" s="680"/>
      <c r="AZ7" s="680"/>
      <c r="BA7" s="680"/>
      <c r="BB7" s="680"/>
      <c r="BC7" s="680"/>
      <c r="BD7" s="680"/>
      <c r="BE7" s="680"/>
      <c r="BF7" s="681"/>
      <c r="BG7" s="682">
        <v>1250343</v>
      </c>
      <c r="BH7" s="683"/>
      <c r="BI7" s="683"/>
      <c r="BJ7" s="683"/>
      <c r="BK7" s="683"/>
      <c r="BL7" s="683"/>
      <c r="BM7" s="683"/>
      <c r="BN7" s="684"/>
      <c r="BO7" s="685">
        <v>27</v>
      </c>
      <c r="BP7" s="685"/>
      <c r="BQ7" s="685"/>
      <c r="BR7" s="685"/>
      <c r="BS7" s="686">
        <v>7082</v>
      </c>
      <c r="BT7" s="686"/>
      <c r="BU7" s="686"/>
      <c r="BV7" s="686"/>
      <c r="BW7" s="686"/>
      <c r="BX7" s="686"/>
      <c r="BY7" s="686"/>
      <c r="BZ7" s="686"/>
      <c r="CA7" s="686"/>
      <c r="CB7" s="690"/>
      <c r="CD7" s="697" t="s">
        <v>233</v>
      </c>
      <c r="CE7" s="698"/>
      <c r="CF7" s="698"/>
      <c r="CG7" s="698"/>
      <c r="CH7" s="698"/>
      <c r="CI7" s="698"/>
      <c r="CJ7" s="698"/>
      <c r="CK7" s="698"/>
      <c r="CL7" s="698"/>
      <c r="CM7" s="698"/>
      <c r="CN7" s="698"/>
      <c r="CO7" s="698"/>
      <c r="CP7" s="698"/>
      <c r="CQ7" s="699"/>
      <c r="CR7" s="682">
        <v>1632788</v>
      </c>
      <c r="CS7" s="683"/>
      <c r="CT7" s="683"/>
      <c r="CU7" s="683"/>
      <c r="CV7" s="683"/>
      <c r="CW7" s="683"/>
      <c r="CX7" s="683"/>
      <c r="CY7" s="684"/>
      <c r="CZ7" s="685">
        <v>14.2</v>
      </c>
      <c r="DA7" s="685"/>
      <c r="DB7" s="685"/>
      <c r="DC7" s="685"/>
      <c r="DD7" s="691">
        <v>37015</v>
      </c>
      <c r="DE7" s="683"/>
      <c r="DF7" s="683"/>
      <c r="DG7" s="683"/>
      <c r="DH7" s="683"/>
      <c r="DI7" s="683"/>
      <c r="DJ7" s="683"/>
      <c r="DK7" s="683"/>
      <c r="DL7" s="683"/>
      <c r="DM7" s="683"/>
      <c r="DN7" s="683"/>
      <c r="DO7" s="683"/>
      <c r="DP7" s="684"/>
      <c r="DQ7" s="691">
        <v>1302093</v>
      </c>
      <c r="DR7" s="683"/>
      <c r="DS7" s="683"/>
      <c r="DT7" s="683"/>
      <c r="DU7" s="683"/>
      <c r="DV7" s="683"/>
      <c r="DW7" s="683"/>
      <c r="DX7" s="683"/>
      <c r="DY7" s="683"/>
      <c r="DZ7" s="683"/>
      <c r="EA7" s="683"/>
      <c r="EB7" s="683"/>
      <c r="EC7" s="692"/>
    </row>
    <row r="8" spans="2:143" ht="11.25" customHeight="1" x14ac:dyDescent="0.15">
      <c r="B8" s="679" t="s">
        <v>234</v>
      </c>
      <c r="C8" s="680"/>
      <c r="D8" s="680"/>
      <c r="E8" s="680"/>
      <c r="F8" s="680"/>
      <c r="G8" s="680"/>
      <c r="H8" s="680"/>
      <c r="I8" s="680"/>
      <c r="J8" s="680"/>
      <c r="K8" s="680"/>
      <c r="L8" s="680"/>
      <c r="M8" s="680"/>
      <c r="N8" s="680"/>
      <c r="O8" s="680"/>
      <c r="P8" s="680"/>
      <c r="Q8" s="681"/>
      <c r="R8" s="682">
        <v>9929</v>
      </c>
      <c r="S8" s="683"/>
      <c r="T8" s="683"/>
      <c r="U8" s="683"/>
      <c r="V8" s="683"/>
      <c r="W8" s="683"/>
      <c r="X8" s="683"/>
      <c r="Y8" s="684"/>
      <c r="Z8" s="685">
        <v>0.1</v>
      </c>
      <c r="AA8" s="685"/>
      <c r="AB8" s="685"/>
      <c r="AC8" s="685"/>
      <c r="AD8" s="686">
        <v>9929</v>
      </c>
      <c r="AE8" s="686"/>
      <c r="AF8" s="686"/>
      <c r="AG8" s="686"/>
      <c r="AH8" s="686"/>
      <c r="AI8" s="686"/>
      <c r="AJ8" s="686"/>
      <c r="AK8" s="686"/>
      <c r="AL8" s="687">
        <v>0.1</v>
      </c>
      <c r="AM8" s="688"/>
      <c r="AN8" s="688"/>
      <c r="AO8" s="689"/>
      <c r="AP8" s="679" t="s">
        <v>235</v>
      </c>
      <c r="AQ8" s="680"/>
      <c r="AR8" s="680"/>
      <c r="AS8" s="680"/>
      <c r="AT8" s="680"/>
      <c r="AU8" s="680"/>
      <c r="AV8" s="680"/>
      <c r="AW8" s="680"/>
      <c r="AX8" s="680"/>
      <c r="AY8" s="680"/>
      <c r="AZ8" s="680"/>
      <c r="BA8" s="680"/>
      <c r="BB8" s="680"/>
      <c r="BC8" s="680"/>
      <c r="BD8" s="680"/>
      <c r="BE8" s="680"/>
      <c r="BF8" s="681"/>
      <c r="BG8" s="682">
        <v>43184</v>
      </c>
      <c r="BH8" s="683"/>
      <c r="BI8" s="683"/>
      <c r="BJ8" s="683"/>
      <c r="BK8" s="683"/>
      <c r="BL8" s="683"/>
      <c r="BM8" s="683"/>
      <c r="BN8" s="684"/>
      <c r="BO8" s="685">
        <v>0.9</v>
      </c>
      <c r="BP8" s="685"/>
      <c r="BQ8" s="685"/>
      <c r="BR8" s="685"/>
      <c r="BS8" s="691" t="s">
        <v>126</v>
      </c>
      <c r="BT8" s="683"/>
      <c r="BU8" s="683"/>
      <c r="BV8" s="683"/>
      <c r="BW8" s="683"/>
      <c r="BX8" s="683"/>
      <c r="BY8" s="683"/>
      <c r="BZ8" s="683"/>
      <c r="CA8" s="683"/>
      <c r="CB8" s="692"/>
      <c r="CD8" s="697" t="s">
        <v>236</v>
      </c>
      <c r="CE8" s="698"/>
      <c r="CF8" s="698"/>
      <c r="CG8" s="698"/>
      <c r="CH8" s="698"/>
      <c r="CI8" s="698"/>
      <c r="CJ8" s="698"/>
      <c r="CK8" s="698"/>
      <c r="CL8" s="698"/>
      <c r="CM8" s="698"/>
      <c r="CN8" s="698"/>
      <c r="CO8" s="698"/>
      <c r="CP8" s="698"/>
      <c r="CQ8" s="699"/>
      <c r="CR8" s="682">
        <v>3033650</v>
      </c>
      <c r="CS8" s="683"/>
      <c r="CT8" s="683"/>
      <c r="CU8" s="683"/>
      <c r="CV8" s="683"/>
      <c r="CW8" s="683"/>
      <c r="CX8" s="683"/>
      <c r="CY8" s="684"/>
      <c r="CZ8" s="685">
        <v>26.4</v>
      </c>
      <c r="DA8" s="685"/>
      <c r="DB8" s="685"/>
      <c r="DC8" s="685"/>
      <c r="DD8" s="691" t="s">
        <v>126</v>
      </c>
      <c r="DE8" s="683"/>
      <c r="DF8" s="683"/>
      <c r="DG8" s="683"/>
      <c r="DH8" s="683"/>
      <c r="DI8" s="683"/>
      <c r="DJ8" s="683"/>
      <c r="DK8" s="683"/>
      <c r="DL8" s="683"/>
      <c r="DM8" s="683"/>
      <c r="DN8" s="683"/>
      <c r="DO8" s="683"/>
      <c r="DP8" s="684"/>
      <c r="DQ8" s="691">
        <v>1650088</v>
      </c>
      <c r="DR8" s="683"/>
      <c r="DS8" s="683"/>
      <c r="DT8" s="683"/>
      <c r="DU8" s="683"/>
      <c r="DV8" s="683"/>
      <c r="DW8" s="683"/>
      <c r="DX8" s="683"/>
      <c r="DY8" s="683"/>
      <c r="DZ8" s="683"/>
      <c r="EA8" s="683"/>
      <c r="EB8" s="683"/>
      <c r="EC8" s="692"/>
    </row>
    <row r="9" spans="2:143" ht="11.25" customHeight="1" x14ac:dyDescent="0.15">
      <c r="B9" s="679" t="s">
        <v>237</v>
      </c>
      <c r="C9" s="680"/>
      <c r="D9" s="680"/>
      <c r="E9" s="680"/>
      <c r="F9" s="680"/>
      <c r="G9" s="680"/>
      <c r="H9" s="680"/>
      <c r="I9" s="680"/>
      <c r="J9" s="680"/>
      <c r="K9" s="680"/>
      <c r="L9" s="680"/>
      <c r="M9" s="680"/>
      <c r="N9" s="680"/>
      <c r="O9" s="680"/>
      <c r="P9" s="680"/>
      <c r="Q9" s="681"/>
      <c r="R9" s="682">
        <v>8295</v>
      </c>
      <c r="S9" s="683"/>
      <c r="T9" s="683"/>
      <c r="U9" s="683"/>
      <c r="V9" s="683"/>
      <c r="W9" s="683"/>
      <c r="X9" s="683"/>
      <c r="Y9" s="684"/>
      <c r="Z9" s="685">
        <v>0.1</v>
      </c>
      <c r="AA9" s="685"/>
      <c r="AB9" s="685"/>
      <c r="AC9" s="685"/>
      <c r="AD9" s="686">
        <v>8295</v>
      </c>
      <c r="AE9" s="686"/>
      <c r="AF9" s="686"/>
      <c r="AG9" s="686"/>
      <c r="AH9" s="686"/>
      <c r="AI9" s="686"/>
      <c r="AJ9" s="686"/>
      <c r="AK9" s="686"/>
      <c r="AL9" s="687">
        <v>0.1</v>
      </c>
      <c r="AM9" s="688"/>
      <c r="AN9" s="688"/>
      <c r="AO9" s="689"/>
      <c r="AP9" s="679" t="s">
        <v>238</v>
      </c>
      <c r="AQ9" s="680"/>
      <c r="AR9" s="680"/>
      <c r="AS9" s="680"/>
      <c r="AT9" s="680"/>
      <c r="AU9" s="680"/>
      <c r="AV9" s="680"/>
      <c r="AW9" s="680"/>
      <c r="AX9" s="680"/>
      <c r="AY9" s="680"/>
      <c r="AZ9" s="680"/>
      <c r="BA9" s="680"/>
      <c r="BB9" s="680"/>
      <c r="BC9" s="680"/>
      <c r="BD9" s="680"/>
      <c r="BE9" s="680"/>
      <c r="BF9" s="681"/>
      <c r="BG9" s="682">
        <v>1039946</v>
      </c>
      <c r="BH9" s="683"/>
      <c r="BI9" s="683"/>
      <c r="BJ9" s="683"/>
      <c r="BK9" s="683"/>
      <c r="BL9" s="683"/>
      <c r="BM9" s="683"/>
      <c r="BN9" s="684"/>
      <c r="BO9" s="685">
        <v>22.5</v>
      </c>
      <c r="BP9" s="685"/>
      <c r="BQ9" s="685"/>
      <c r="BR9" s="685"/>
      <c r="BS9" s="691" t="s">
        <v>126</v>
      </c>
      <c r="BT9" s="683"/>
      <c r="BU9" s="683"/>
      <c r="BV9" s="683"/>
      <c r="BW9" s="683"/>
      <c r="BX9" s="683"/>
      <c r="BY9" s="683"/>
      <c r="BZ9" s="683"/>
      <c r="CA9" s="683"/>
      <c r="CB9" s="692"/>
      <c r="CD9" s="697" t="s">
        <v>239</v>
      </c>
      <c r="CE9" s="698"/>
      <c r="CF9" s="698"/>
      <c r="CG9" s="698"/>
      <c r="CH9" s="698"/>
      <c r="CI9" s="698"/>
      <c r="CJ9" s="698"/>
      <c r="CK9" s="698"/>
      <c r="CL9" s="698"/>
      <c r="CM9" s="698"/>
      <c r="CN9" s="698"/>
      <c r="CO9" s="698"/>
      <c r="CP9" s="698"/>
      <c r="CQ9" s="699"/>
      <c r="CR9" s="682">
        <v>1853493</v>
      </c>
      <c r="CS9" s="683"/>
      <c r="CT9" s="683"/>
      <c r="CU9" s="683"/>
      <c r="CV9" s="683"/>
      <c r="CW9" s="683"/>
      <c r="CX9" s="683"/>
      <c r="CY9" s="684"/>
      <c r="CZ9" s="685">
        <v>16.100000000000001</v>
      </c>
      <c r="DA9" s="685"/>
      <c r="DB9" s="685"/>
      <c r="DC9" s="685"/>
      <c r="DD9" s="691">
        <v>9776</v>
      </c>
      <c r="DE9" s="683"/>
      <c r="DF9" s="683"/>
      <c r="DG9" s="683"/>
      <c r="DH9" s="683"/>
      <c r="DI9" s="683"/>
      <c r="DJ9" s="683"/>
      <c r="DK9" s="683"/>
      <c r="DL9" s="683"/>
      <c r="DM9" s="683"/>
      <c r="DN9" s="683"/>
      <c r="DO9" s="683"/>
      <c r="DP9" s="684"/>
      <c r="DQ9" s="691">
        <v>1787462</v>
      </c>
      <c r="DR9" s="683"/>
      <c r="DS9" s="683"/>
      <c r="DT9" s="683"/>
      <c r="DU9" s="683"/>
      <c r="DV9" s="683"/>
      <c r="DW9" s="683"/>
      <c r="DX9" s="683"/>
      <c r="DY9" s="683"/>
      <c r="DZ9" s="683"/>
      <c r="EA9" s="683"/>
      <c r="EB9" s="683"/>
      <c r="EC9" s="692"/>
    </row>
    <row r="10" spans="2:143" ht="11.25" customHeight="1" x14ac:dyDescent="0.15">
      <c r="B10" s="679" t="s">
        <v>240</v>
      </c>
      <c r="C10" s="680"/>
      <c r="D10" s="680"/>
      <c r="E10" s="680"/>
      <c r="F10" s="680"/>
      <c r="G10" s="680"/>
      <c r="H10" s="680"/>
      <c r="I10" s="680"/>
      <c r="J10" s="680"/>
      <c r="K10" s="680"/>
      <c r="L10" s="680"/>
      <c r="M10" s="680"/>
      <c r="N10" s="680"/>
      <c r="O10" s="680"/>
      <c r="P10" s="680"/>
      <c r="Q10" s="681"/>
      <c r="R10" s="682" t="s">
        <v>126</v>
      </c>
      <c r="S10" s="683"/>
      <c r="T10" s="683"/>
      <c r="U10" s="683"/>
      <c r="V10" s="683"/>
      <c r="W10" s="683"/>
      <c r="X10" s="683"/>
      <c r="Y10" s="684"/>
      <c r="Z10" s="685" t="s">
        <v>126</v>
      </c>
      <c r="AA10" s="685"/>
      <c r="AB10" s="685"/>
      <c r="AC10" s="685"/>
      <c r="AD10" s="686" t="s">
        <v>126</v>
      </c>
      <c r="AE10" s="686"/>
      <c r="AF10" s="686"/>
      <c r="AG10" s="686"/>
      <c r="AH10" s="686"/>
      <c r="AI10" s="686"/>
      <c r="AJ10" s="686"/>
      <c r="AK10" s="686"/>
      <c r="AL10" s="687" t="s">
        <v>126</v>
      </c>
      <c r="AM10" s="688"/>
      <c r="AN10" s="688"/>
      <c r="AO10" s="689"/>
      <c r="AP10" s="679" t="s">
        <v>241</v>
      </c>
      <c r="AQ10" s="680"/>
      <c r="AR10" s="680"/>
      <c r="AS10" s="680"/>
      <c r="AT10" s="680"/>
      <c r="AU10" s="680"/>
      <c r="AV10" s="680"/>
      <c r="AW10" s="680"/>
      <c r="AX10" s="680"/>
      <c r="AY10" s="680"/>
      <c r="AZ10" s="680"/>
      <c r="BA10" s="680"/>
      <c r="BB10" s="680"/>
      <c r="BC10" s="680"/>
      <c r="BD10" s="680"/>
      <c r="BE10" s="680"/>
      <c r="BF10" s="681"/>
      <c r="BG10" s="682">
        <v>74156</v>
      </c>
      <c r="BH10" s="683"/>
      <c r="BI10" s="683"/>
      <c r="BJ10" s="683"/>
      <c r="BK10" s="683"/>
      <c r="BL10" s="683"/>
      <c r="BM10" s="683"/>
      <c r="BN10" s="684"/>
      <c r="BO10" s="685">
        <v>1.6</v>
      </c>
      <c r="BP10" s="685"/>
      <c r="BQ10" s="685"/>
      <c r="BR10" s="685"/>
      <c r="BS10" s="691" t="s">
        <v>126</v>
      </c>
      <c r="BT10" s="683"/>
      <c r="BU10" s="683"/>
      <c r="BV10" s="683"/>
      <c r="BW10" s="683"/>
      <c r="BX10" s="683"/>
      <c r="BY10" s="683"/>
      <c r="BZ10" s="683"/>
      <c r="CA10" s="683"/>
      <c r="CB10" s="692"/>
      <c r="CD10" s="697" t="s">
        <v>242</v>
      </c>
      <c r="CE10" s="698"/>
      <c r="CF10" s="698"/>
      <c r="CG10" s="698"/>
      <c r="CH10" s="698"/>
      <c r="CI10" s="698"/>
      <c r="CJ10" s="698"/>
      <c r="CK10" s="698"/>
      <c r="CL10" s="698"/>
      <c r="CM10" s="698"/>
      <c r="CN10" s="698"/>
      <c r="CO10" s="698"/>
      <c r="CP10" s="698"/>
      <c r="CQ10" s="699"/>
      <c r="CR10" s="682">
        <v>14785</v>
      </c>
      <c r="CS10" s="683"/>
      <c r="CT10" s="683"/>
      <c r="CU10" s="683"/>
      <c r="CV10" s="683"/>
      <c r="CW10" s="683"/>
      <c r="CX10" s="683"/>
      <c r="CY10" s="684"/>
      <c r="CZ10" s="685">
        <v>0.1</v>
      </c>
      <c r="DA10" s="685"/>
      <c r="DB10" s="685"/>
      <c r="DC10" s="685"/>
      <c r="DD10" s="691" t="s">
        <v>126</v>
      </c>
      <c r="DE10" s="683"/>
      <c r="DF10" s="683"/>
      <c r="DG10" s="683"/>
      <c r="DH10" s="683"/>
      <c r="DI10" s="683"/>
      <c r="DJ10" s="683"/>
      <c r="DK10" s="683"/>
      <c r="DL10" s="683"/>
      <c r="DM10" s="683"/>
      <c r="DN10" s="683"/>
      <c r="DO10" s="683"/>
      <c r="DP10" s="684"/>
      <c r="DQ10" s="691">
        <v>4945</v>
      </c>
      <c r="DR10" s="683"/>
      <c r="DS10" s="683"/>
      <c r="DT10" s="683"/>
      <c r="DU10" s="683"/>
      <c r="DV10" s="683"/>
      <c r="DW10" s="683"/>
      <c r="DX10" s="683"/>
      <c r="DY10" s="683"/>
      <c r="DZ10" s="683"/>
      <c r="EA10" s="683"/>
      <c r="EB10" s="683"/>
      <c r="EC10" s="692"/>
    </row>
    <row r="11" spans="2:143" ht="11.25" customHeight="1" x14ac:dyDescent="0.15">
      <c r="B11" s="679" t="s">
        <v>243</v>
      </c>
      <c r="C11" s="680"/>
      <c r="D11" s="680"/>
      <c r="E11" s="680"/>
      <c r="F11" s="680"/>
      <c r="G11" s="680"/>
      <c r="H11" s="680"/>
      <c r="I11" s="680"/>
      <c r="J11" s="680"/>
      <c r="K11" s="680"/>
      <c r="L11" s="680"/>
      <c r="M11" s="680"/>
      <c r="N11" s="680"/>
      <c r="O11" s="680"/>
      <c r="P11" s="680"/>
      <c r="Q11" s="681"/>
      <c r="R11" s="682" t="s">
        <v>126</v>
      </c>
      <c r="S11" s="683"/>
      <c r="T11" s="683"/>
      <c r="U11" s="683"/>
      <c r="V11" s="683"/>
      <c r="W11" s="683"/>
      <c r="X11" s="683"/>
      <c r="Y11" s="684"/>
      <c r="Z11" s="685" t="s">
        <v>126</v>
      </c>
      <c r="AA11" s="685"/>
      <c r="AB11" s="685"/>
      <c r="AC11" s="685"/>
      <c r="AD11" s="686" t="s">
        <v>126</v>
      </c>
      <c r="AE11" s="686"/>
      <c r="AF11" s="686"/>
      <c r="AG11" s="686"/>
      <c r="AH11" s="686"/>
      <c r="AI11" s="686"/>
      <c r="AJ11" s="686"/>
      <c r="AK11" s="686"/>
      <c r="AL11" s="687" t="s">
        <v>126</v>
      </c>
      <c r="AM11" s="688"/>
      <c r="AN11" s="688"/>
      <c r="AO11" s="689"/>
      <c r="AP11" s="679" t="s">
        <v>244</v>
      </c>
      <c r="AQ11" s="680"/>
      <c r="AR11" s="680"/>
      <c r="AS11" s="680"/>
      <c r="AT11" s="680"/>
      <c r="AU11" s="680"/>
      <c r="AV11" s="680"/>
      <c r="AW11" s="680"/>
      <c r="AX11" s="680"/>
      <c r="AY11" s="680"/>
      <c r="AZ11" s="680"/>
      <c r="BA11" s="680"/>
      <c r="BB11" s="680"/>
      <c r="BC11" s="680"/>
      <c r="BD11" s="680"/>
      <c r="BE11" s="680"/>
      <c r="BF11" s="681"/>
      <c r="BG11" s="682">
        <v>93057</v>
      </c>
      <c r="BH11" s="683"/>
      <c r="BI11" s="683"/>
      <c r="BJ11" s="683"/>
      <c r="BK11" s="683"/>
      <c r="BL11" s="683"/>
      <c r="BM11" s="683"/>
      <c r="BN11" s="684"/>
      <c r="BO11" s="685">
        <v>2</v>
      </c>
      <c r="BP11" s="685"/>
      <c r="BQ11" s="685"/>
      <c r="BR11" s="685"/>
      <c r="BS11" s="691">
        <v>7082</v>
      </c>
      <c r="BT11" s="683"/>
      <c r="BU11" s="683"/>
      <c r="BV11" s="683"/>
      <c r="BW11" s="683"/>
      <c r="BX11" s="683"/>
      <c r="BY11" s="683"/>
      <c r="BZ11" s="683"/>
      <c r="CA11" s="683"/>
      <c r="CB11" s="692"/>
      <c r="CD11" s="697" t="s">
        <v>245</v>
      </c>
      <c r="CE11" s="698"/>
      <c r="CF11" s="698"/>
      <c r="CG11" s="698"/>
      <c r="CH11" s="698"/>
      <c r="CI11" s="698"/>
      <c r="CJ11" s="698"/>
      <c r="CK11" s="698"/>
      <c r="CL11" s="698"/>
      <c r="CM11" s="698"/>
      <c r="CN11" s="698"/>
      <c r="CO11" s="698"/>
      <c r="CP11" s="698"/>
      <c r="CQ11" s="699"/>
      <c r="CR11" s="682">
        <v>152586</v>
      </c>
      <c r="CS11" s="683"/>
      <c r="CT11" s="683"/>
      <c r="CU11" s="683"/>
      <c r="CV11" s="683"/>
      <c r="CW11" s="683"/>
      <c r="CX11" s="683"/>
      <c r="CY11" s="684"/>
      <c r="CZ11" s="685">
        <v>1.3</v>
      </c>
      <c r="DA11" s="685"/>
      <c r="DB11" s="685"/>
      <c r="DC11" s="685"/>
      <c r="DD11" s="691">
        <v>44544</v>
      </c>
      <c r="DE11" s="683"/>
      <c r="DF11" s="683"/>
      <c r="DG11" s="683"/>
      <c r="DH11" s="683"/>
      <c r="DI11" s="683"/>
      <c r="DJ11" s="683"/>
      <c r="DK11" s="683"/>
      <c r="DL11" s="683"/>
      <c r="DM11" s="683"/>
      <c r="DN11" s="683"/>
      <c r="DO11" s="683"/>
      <c r="DP11" s="684"/>
      <c r="DQ11" s="691">
        <v>102098</v>
      </c>
      <c r="DR11" s="683"/>
      <c r="DS11" s="683"/>
      <c r="DT11" s="683"/>
      <c r="DU11" s="683"/>
      <c r="DV11" s="683"/>
      <c r="DW11" s="683"/>
      <c r="DX11" s="683"/>
      <c r="DY11" s="683"/>
      <c r="DZ11" s="683"/>
      <c r="EA11" s="683"/>
      <c r="EB11" s="683"/>
      <c r="EC11" s="692"/>
    </row>
    <row r="12" spans="2:143" ht="11.25" customHeight="1" x14ac:dyDescent="0.15">
      <c r="B12" s="679" t="s">
        <v>246</v>
      </c>
      <c r="C12" s="680"/>
      <c r="D12" s="680"/>
      <c r="E12" s="680"/>
      <c r="F12" s="680"/>
      <c r="G12" s="680"/>
      <c r="H12" s="680"/>
      <c r="I12" s="680"/>
      <c r="J12" s="680"/>
      <c r="K12" s="680"/>
      <c r="L12" s="680"/>
      <c r="M12" s="680"/>
      <c r="N12" s="680"/>
      <c r="O12" s="680"/>
      <c r="P12" s="680"/>
      <c r="Q12" s="681"/>
      <c r="R12" s="682">
        <v>465896</v>
      </c>
      <c r="S12" s="683"/>
      <c r="T12" s="683"/>
      <c r="U12" s="683"/>
      <c r="V12" s="683"/>
      <c r="W12" s="683"/>
      <c r="X12" s="683"/>
      <c r="Y12" s="684"/>
      <c r="Z12" s="685">
        <v>4</v>
      </c>
      <c r="AA12" s="685"/>
      <c r="AB12" s="685"/>
      <c r="AC12" s="685"/>
      <c r="AD12" s="686">
        <v>465896</v>
      </c>
      <c r="AE12" s="686"/>
      <c r="AF12" s="686"/>
      <c r="AG12" s="686"/>
      <c r="AH12" s="686"/>
      <c r="AI12" s="686"/>
      <c r="AJ12" s="686"/>
      <c r="AK12" s="686"/>
      <c r="AL12" s="687">
        <v>6.4</v>
      </c>
      <c r="AM12" s="688"/>
      <c r="AN12" s="688"/>
      <c r="AO12" s="689"/>
      <c r="AP12" s="679" t="s">
        <v>247</v>
      </c>
      <c r="AQ12" s="680"/>
      <c r="AR12" s="680"/>
      <c r="AS12" s="680"/>
      <c r="AT12" s="680"/>
      <c r="AU12" s="680"/>
      <c r="AV12" s="680"/>
      <c r="AW12" s="680"/>
      <c r="AX12" s="680"/>
      <c r="AY12" s="680"/>
      <c r="AZ12" s="680"/>
      <c r="BA12" s="680"/>
      <c r="BB12" s="680"/>
      <c r="BC12" s="680"/>
      <c r="BD12" s="680"/>
      <c r="BE12" s="680"/>
      <c r="BF12" s="681"/>
      <c r="BG12" s="682">
        <v>3165900</v>
      </c>
      <c r="BH12" s="683"/>
      <c r="BI12" s="683"/>
      <c r="BJ12" s="683"/>
      <c r="BK12" s="683"/>
      <c r="BL12" s="683"/>
      <c r="BM12" s="683"/>
      <c r="BN12" s="684"/>
      <c r="BO12" s="685">
        <v>68.400000000000006</v>
      </c>
      <c r="BP12" s="685"/>
      <c r="BQ12" s="685"/>
      <c r="BR12" s="685"/>
      <c r="BS12" s="691" t="s">
        <v>126</v>
      </c>
      <c r="BT12" s="683"/>
      <c r="BU12" s="683"/>
      <c r="BV12" s="683"/>
      <c r="BW12" s="683"/>
      <c r="BX12" s="683"/>
      <c r="BY12" s="683"/>
      <c r="BZ12" s="683"/>
      <c r="CA12" s="683"/>
      <c r="CB12" s="692"/>
      <c r="CD12" s="697" t="s">
        <v>248</v>
      </c>
      <c r="CE12" s="698"/>
      <c r="CF12" s="698"/>
      <c r="CG12" s="698"/>
      <c r="CH12" s="698"/>
      <c r="CI12" s="698"/>
      <c r="CJ12" s="698"/>
      <c r="CK12" s="698"/>
      <c r="CL12" s="698"/>
      <c r="CM12" s="698"/>
      <c r="CN12" s="698"/>
      <c r="CO12" s="698"/>
      <c r="CP12" s="698"/>
      <c r="CQ12" s="699"/>
      <c r="CR12" s="682">
        <v>70506</v>
      </c>
      <c r="CS12" s="683"/>
      <c r="CT12" s="683"/>
      <c r="CU12" s="683"/>
      <c r="CV12" s="683"/>
      <c r="CW12" s="683"/>
      <c r="CX12" s="683"/>
      <c r="CY12" s="684"/>
      <c r="CZ12" s="685">
        <v>0.6</v>
      </c>
      <c r="DA12" s="685"/>
      <c r="DB12" s="685"/>
      <c r="DC12" s="685"/>
      <c r="DD12" s="691" t="s">
        <v>126</v>
      </c>
      <c r="DE12" s="683"/>
      <c r="DF12" s="683"/>
      <c r="DG12" s="683"/>
      <c r="DH12" s="683"/>
      <c r="DI12" s="683"/>
      <c r="DJ12" s="683"/>
      <c r="DK12" s="683"/>
      <c r="DL12" s="683"/>
      <c r="DM12" s="683"/>
      <c r="DN12" s="683"/>
      <c r="DO12" s="683"/>
      <c r="DP12" s="684"/>
      <c r="DQ12" s="691">
        <v>69204</v>
      </c>
      <c r="DR12" s="683"/>
      <c r="DS12" s="683"/>
      <c r="DT12" s="683"/>
      <c r="DU12" s="683"/>
      <c r="DV12" s="683"/>
      <c r="DW12" s="683"/>
      <c r="DX12" s="683"/>
      <c r="DY12" s="683"/>
      <c r="DZ12" s="683"/>
      <c r="EA12" s="683"/>
      <c r="EB12" s="683"/>
      <c r="EC12" s="692"/>
    </row>
    <row r="13" spans="2:143" ht="11.25" customHeight="1" x14ac:dyDescent="0.15">
      <c r="B13" s="679" t="s">
        <v>249</v>
      </c>
      <c r="C13" s="680"/>
      <c r="D13" s="680"/>
      <c r="E13" s="680"/>
      <c r="F13" s="680"/>
      <c r="G13" s="680"/>
      <c r="H13" s="680"/>
      <c r="I13" s="680"/>
      <c r="J13" s="680"/>
      <c r="K13" s="680"/>
      <c r="L13" s="680"/>
      <c r="M13" s="680"/>
      <c r="N13" s="680"/>
      <c r="O13" s="680"/>
      <c r="P13" s="680"/>
      <c r="Q13" s="681"/>
      <c r="R13" s="682">
        <v>30637</v>
      </c>
      <c r="S13" s="683"/>
      <c r="T13" s="683"/>
      <c r="U13" s="683"/>
      <c r="V13" s="683"/>
      <c r="W13" s="683"/>
      <c r="X13" s="683"/>
      <c r="Y13" s="684"/>
      <c r="Z13" s="685">
        <v>0.3</v>
      </c>
      <c r="AA13" s="685"/>
      <c r="AB13" s="685"/>
      <c r="AC13" s="685"/>
      <c r="AD13" s="686">
        <v>30637</v>
      </c>
      <c r="AE13" s="686"/>
      <c r="AF13" s="686"/>
      <c r="AG13" s="686"/>
      <c r="AH13" s="686"/>
      <c r="AI13" s="686"/>
      <c r="AJ13" s="686"/>
      <c r="AK13" s="686"/>
      <c r="AL13" s="687">
        <v>0.4</v>
      </c>
      <c r="AM13" s="688"/>
      <c r="AN13" s="688"/>
      <c r="AO13" s="689"/>
      <c r="AP13" s="679" t="s">
        <v>250</v>
      </c>
      <c r="AQ13" s="680"/>
      <c r="AR13" s="680"/>
      <c r="AS13" s="680"/>
      <c r="AT13" s="680"/>
      <c r="AU13" s="680"/>
      <c r="AV13" s="680"/>
      <c r="AW13" s="680"/>
      <c r="AX13" s="680"/>
      <c r="AY13" s="680"/>
      <c r="AZ13" s="680"/>
      <c r="BA13" s="680"/>
      <c r="BB13" s="680"/>
      <c r="BC13" s="680"/>
      <c r="BD13" s="680"/>
      <c r="BE13" s="680"/>
      <c r="BF13" s="681"/>
      <c r="BG13" s="682">
        <v>3156636</v>
      </c>
      <c r="BH13" s="683"/>
      <c r="BI13" s="683"/>
      <c r="BJ13" s="683"/>
      <c r="BK13" s="683"/>
      <c r="BL13" s="683"/>
      <c r="BM13" s="683"/>
      <c r="BN13" s="684"/>
      <c r="BO13" s="685">
        <v>68.2</v>
      </c>
      <c r="BP13" s="685"/>
      <c r="BQ13" s="685"/>
      <c r="BR13" s="685"/>
      <c r="BS13" s="691" t="s">
        <v>126</v>
      </c>
      <c r="BT13" s="683"/>
      <c r="BU13" s="683"/>
      <c r="BV13" s="683"/>
      <c r="BW13" s="683"/>
      <c r="BX13" s="683"/>
      <c r="BY13" s="683"/>
      <c r="BZ13" s="683"/>
      <c r="CA13" s="683"/>
      <c r="CB13" s="692"/>
      <c r="CD13" s="697" t="s">
        <v>251</v>
      </c>
      <c r="CE13" s="698"/>
      <c r="CF13" s="698"/>
      <c r="CG13" s="698"/>
      <c r="CH13" s="698"/>
      <c r="CI13" s="698"/>
      <c r="CJ13" s="698"/>
      <c r="CK13" s="698"/>
      <c r="CL13" s="698"/>
      <c r="CM13" s="698"/>
      <c r="CN13" s="698"/>
      <c r="CO13" s="698"/>
      <c r="CP13" s="698"/>
      <c r="CQ13" s="699"/>
      <c r="CR13" s="682">
        <v>906694</v>
      </c>
      <c r="CS13" s="683"/>
      <c r="CT13" s="683"/>
      <c r="CU13" s="683"/>
      <c r="CV13" s="683"/>
      <c r="CW13" s="683"/>
      <c r="CX13" s="683"/>
      <c r="CY13" s="684"/>
      <c r="CZ13" s="685">
        <v>7.9</v>
      </c>
      <c r="DA13" s="685"/>
      <c r="DB13" s="685"/>
      <c r="DC13" s="685"/>
      <c r="DD13" s="691">
        <v>251648</v>
      </c>
      <c r="DE13" s="683"/>
      <c r="DF13" s="683"/>
      <c r="DG13" s="683"/>
      <c r="DH13" s="683"/>
      <c r="DI13" s="683"/>
      <c r="DJ13" s="683"/>
      <c r="DK13" s="683"/>
      <c r="DL13" s="683"/>
      <c r="DM13" s="683"/>
      <c r="DN13" s="683"/>
      <c r="DO13" s="683"/>
      <c r="DP13" s="684"/>
      <c r="DQ13" s="691">
        <v>596767</v>
      </c>
      <c r="DR13" s="683"/>
      <c r="DS13" s="683"/>
      <c r="DT13" s="683"/>
      <c r="DU13" s="683"/>
      <c r="DV13" s="683"/>
      <c r="DW13" s="683"/>
      <c r="DX13" s="683"/>
      <c r="DY13" s="683"/>
      <c r="DZ13" s="683"/>
      <c r="EA13" s="683"/>
      <c r="EB13" s="683"/>
      <c r="EC13" s="692"/>
    </row>
    <row r="14" spans="2:143" ht="11.25" customHeight="1" x14ac:dyDescent="0.15">
      <c r="B14" s="679" t="s">
        <v>252</v>
      </c>
      <c r="C14" s="680"/>
      <c r="D14" s="680"/>
      <c r="E14" s="680"/>
      <c r="F14" s="680"/>
      <c r="G14" s="680"/>
      <c r="H14" s="680"/>
      <c r="I14" s="680"/>
      <c r="J14" s="680"/>
      <c r="K14" s="680"/>
      <c r="L14" s="680"/>
      <c r="M14" s="680"/>
      <c r="N14" s="680"/>
      <c r="O14" s="680"/>
      <c r="P14" s="680"/>
      <c r="Q14" s="681"/>
      <c r="R14" s="682" t="s">
        <v>126</v>
      </c>
      <c r="S14" s="683"/>
      <c r="T14" s="683"/>
      <c r="U14" s="683"/>
      <c r="V14" s="683"/>
      <c r="W14" s="683"/>
      <c r="X14" s="683"/>
      <c r="Y14" s="684"/>
      <c r="Z14" s="685" t="s">
        <v>126</v>
      </c>
      <c r="AA14" s="685"/>
      <c r="AB14" s="685"/>
      <c r="AC14" s="685"/>
      <c r="AD14" s="686" t="s">
        <v>126</v>
      </c>
      <c r="AE14" s="686"/>
      <c r="AF14" s="686"/>
      <c r="AG14" s="686"/>
      <c r="AH14" s="686"/>
      <c r="AI14" s="686"/>
      <c r="AJ14" s="686"/>
      <c r="AK14" s="686"/>
      <c r="AL14" s="687" t="s">
        <v>126</v>
      </c>
      <c r="AM14" s="688"/>
      <c r="AN14" s="688"/>
      <c r="AO14" s="689"/>
      <c r="AP14" s="679" t="s">
        <v>253</v>
      </c>
      <c r="AQ14" s="680"/>
      <c r="AR14" s="680"/>
      <c r="AS14" s="680"/>
      <c r="AT14" s="680"/>
      <c r="AU14" s="680"/>
      <c r="AV14" s="680"/>
      <c r="AW14" s="680"/>
      <c r="AX14" s="680"/>
      <c r="AY14" s="680"/>
      <c r="AZ14" s="680"/>
      <c r="BA14" s="680"/>
      <c r="BB14" s="680"/>
      <c r="BC14" s="680"/>
      <c r="BD14" s="680"/>
      <c r="BE14" s="680"/>
      <c r="BF14" s="681"/>
      <c r="BG14" s="682">
        <v>79022</v>
      </c>
      <c r="BH14" s="683"/>
      <c r="BI14" s="683"/>
      <c r="BJ14" s="683"/>
      <c r="BK14" s="683"/>
      <c r="BL14" s="683"/>
      <c r="BM14" s="683"/>
      <c r="BN14" s="684"/>
      <c r="BO14" s="685">
        <v>1.7</v>
      </c>
      <c r="BP14" s="685"/>
      <c r="BQ14" s="685"/>
      <c r="BR14" s="685"/>
      <c r="BS14" s="691" t="s">
        <v>126</v>
      </c>
      <c r="BT14" s="683"/>
      <c r="BU14" s="683"/>
      <c r="BV14" s="683"/>
      <c r="BW14" s="683"/>
      <c r="BX14" s="683"/>
      <c r="BY14" s="683"/>
      <c r="BZ14" s="683"/>
      <c r="CA14" s="683"/>
      <c r="CB14" s="692"/>
      <c r="CD14" s="697" t="s">
        <v>254</v>
      </c>
      <c r="CE14" s="698"/>
      <c r="CF14" s="698"/>
      <c r="CG14" s="698"/>
      <c r="CH14" s="698"/>
      <c r="CI14" s="698"/>
      <c r="CJ14" s="698"/>
      <c r="CK14" s="698"/>
      <c r="CL14" s="698"/>
      <c r="CM14" s="698"/>
      <c r="CN14" s="698"/>
      <c r="CO14" s="698"/>
      <c r="CP14" s="698"/>
      <c r="CQ14" s="699"/>
      <c r="CR14" s="682">
        <v>587191</v>
      </c>
      <c r="CS14" s="683"/>
      <c r="CT14" s="683"/>
      <c r="CU14" s="683"/>
      <c r="CV14" s="683"/>
      <c r="CW14" s="683"/>
      <c r="CX14" s="683"/>
      <c r="CY14" s="684"/>
      <c r="CZ14" s="685">
        <v>5.0999999999999996</v>
      </c>
      <c r="DA14" s="685"/>
      <c r="DB14" s="685"/>
      <c r="DC14" s="685"/>
      <c r="DD14" s="691">
        <v>24837</v>
      </c>
      <c r="DE14" s="683"/>
      <c r="DF14" s="683"/>
      <c r="DG14" s="683"/>
      <c r="DH14" s="683"/>
      <c r="DI14" s="683"/>
      <c r="DJ14" s="683"/>
      <c r="DK14" s="683"/>
      <c r="DL14" s="683"/>
      <c r="DM14" s="683"/>
      <c r="DN14" s="683"/>
      <c r="DO14" s="683"/>
      <c r="DP14" s="684"/>
      <c r="DQ14" s="691">
        <v>435182</v>
      </c>
      <c r="DR14" s="683"/>
      <c r="DS14" s="683"/>
      <c r="DT14" s="683"/>
      <c r="DU14" s="683"/>
      <c r="DV14" s="683"/>
      <c r="DW14" s="683"/>
      <c r="DX14" s="683"/>
      <c r="DY14" s="683"/>
      <c r="DZ14" s="683"/>
      <c r="EA14" s="683"/>
      <c r="EB14" s="683"/>
      <c r="EC14" s="692"/>
    </row>
    <row r="15" spans="2:143" ht="11.25" customHeight="1" x14ac:dyDescent="0.15">
      <c r="B15" s="679" t="s">
        <v>255</v>
      </c>
      <c r="C15" s="680"/>
      <c r="D15" s="680"/>
      <c r="E15" s="680"/>
      <c r="F15" s="680"/>
      <c r="G15" s="680"/>
      <c r="H15" s="680"/>
      <c r="I15" s="680"/>
      <c r="J15" s="680"/>
      <c r="K15" s="680"/>
      <c r="L15" s="680"/>
      <c r="M15" s="680"/>
      <c r="N15" s="680"/>
      <c r="O15" s="680"/>
      <c r="P15" s="680"/>
      <c r="Q15" s="681"/>
      <c r="R15" s="682">
        <v>28607</v>
      </c>
      <c r="S15" s="683"/>
      <c r="T15" s="683"/>
      <c r="U15" s="683"/>
      <c r="V15" s="683"/>
      <c r="W15" s="683"/>
      <c r="X15" s="683"/>
      <c r="Y15" s="684"/>
      <c r="Z15" s="685">
        <v>0.2</v>
      </c>
      <c r="AA15" s="685"/>
      <c r="AB15" s="685"/>
      <c r="AC15" s="685"/>
      <c r="AD15" s="686">
        <v>28607</v>
      </c>
      <c r="AE15" s="686"/>
      <c r="AF15" s="686"/>
      <c r="AG15" s="686"/>
      <c r="AH15" s="686"/>
      <c r="AI15" s="686"/>
      <c r="AJ15" s="686"/>
      <c r="AK15" s="686"/>
      <c r="AL15" s="687">
        <v>0.4</v>
      </c>
      <c r="AM15" s="688"/>
      <c r="AN15" s="688"/>
      <c r="AO15" s="689"/>
      <c r="AP15" s="679" t="s">
        <v>256</v>
      </c>
      <c r="AQ15" s="680"/>
      <c r="AR15" s="680"/>
      <c r="AS15" s="680"/>
      <c r="AT15" s="680"/>
      <c r="AU15" s="680"/>
      <c r="AV15" s="680"/>
      <c r="AW15" s="680"/>
      <c r="AX15" s="680"/>
      <c r="AY15" s="680"/>
      <c r="AZ15" s="680"/>
      <c r="BA15" s="680"/>
      <c r="BB15" s="680"/>
      <c r="BC15" s="680"/>
      <c r="BD15" s="680"/>
      <c r="BE15" s="680"/>
      <c r="BF15" s="681"/>
      <c r="BG15" s="682">
        <v>130631</v>
      </c>
      <c r="BH15" s="683"/>
      <c r="BI15" s="683"/>
      <c r="BJ15" s="683"/>
      <c r="BK15" s="683"/>
      <c r="BL15" s="683"/>
      <c r="BM15" s="683"/>
      <c r="BN15" s="684"/>
      <c r="BO15" s="685">
        <v>2.8</v>
      </c>
      <c r="BP15" s="685"/>
      <c r="BQ15" s="685"/>
      <c r="BR15" s="685"/>
      <c r="BS15" s="691" t="s">
        <v>126</v>
      </c>
      <c r="BT15" s="683"/>
      <c r="BU15" s="683"/>
      <c r="BV15" s="683"/>
      <c r="BW15" s="683"/>
      <c r="BX15" s="683"/>
      <c r="BY15" s="683"/>
      <c r="BZ15" s="683"/>
      <c r="CA15" s="683"/>
      <c r="CB15" s="692"/>
      <c r="CD15" s="697" t="s">
        <v>257</v>
      </c>
      <c r="CE15" s="698"/>
      <c r="CF15" s="698"/>
      <c r="CG15" s="698"/>
      <c r="CH15" s="698"/>
      <c r="CI15" s="698"/>
      <c r="CJ15" s="698"/>
      <c r="CK15" s="698"/>
      <c r="CL15" s="698"/>
      <c r="CM15" s="698"/>
      <c r="CN15" s="698"/>
      <c r="CO15" s="698"/>
      <c r="CP15" s="698"/>
      <c r="CQ15" s="699"/>
      <c r="CR15" s="682">
        <v>1301206</v>
      </c>
      <c r="CS15" s="683"/>
      <c r="CT15" s="683"/>
      <c r="CU15" s="683"/>
      <c r="CV15" s="683"/>
      <c r="CW15" s="683"/>
      <c r="CX15" s="683"/>
      <c r="CY15" s="684"/>
      <c r="CZ15" s="685">
        <v>11.3</v>
      </c>
      <c r="DA15" s="685"/>
      <c r="DB15" s="685"/>
      <c r="DC15" s="685"/>
      <c r="DD15" s="691">
        <v>13359</v>
      </c>
      <c r="DE15" s="683"/>
      <c r="DF15" s="683"/>
      <c r="DG15" s="683"/>
      <c r="DH15" s="683"/>
      <c r="DI15" s="683"/>
      <c r="DJ15" s="683"/>
      <c r="DK15" s="683"/>
      <c r="DL15" s="683"/>
      <c r="DM15" s="683"/>
      <c r="DN15" s="683"/>
      <c r="DO15" s="683"/>
      <c r="DP15" s="684"/>
      <c r="DQ15" s="691">
        <v>813970</v>
      </c>
      <c r="DR15" s="683"/>
      <c r="DS15" s="683"/>
      <c r="DT15" s="683"/>
      <c r="DU15" s="683"/>
      <c r="DV15" s="683"/>
      <c r="DW15" s="683"/>
      <c r="DX15" s="683"/>
      <c r="DY15" s="683"/>
      <c r="DZ15" s="683"/>
      <c r="EA15" s="683"/>
      <c r="EB15" s="683"/>
      <c r="EC15" s="692"/>
    </row>
    <row r="16" spans="2:143" ht="11.25" customHeight="1" x14ac:dyDescent="0.15">
      <c r="B16" s="679" t="s">
        <v>258</v>
      </c>
      <c r="C16" s="680"/>
      <c r="D16" s="680"/>
      <c r="E16" s="680"/>
      <c r="F16" s="680"/>
      <c r="G16" s="680"/>
      <c r="H16" s="680"/>
      <c r="I16" s="680"/>
      <c r="J16" s="680"/>
      <c r="K16" s="680"/>
      <c r="L16" s="680"/>
      <c r="M16" s="680"/>
      <c r="N16" s="680"/>
      <c r="O16" s="680"/>
      <c r="P16" s="680"/>
      <c r="Q16" s="681"/>
      <c r="R16" s="682" t="s">
        <v>126</v>
      </c>
      <c r="S16" s="683"/>
      <c r="T16" s="683"/>
      <c r="U16" s="683"/>
      <c r="V16" s="683"/>
      <c r="W16" s="683"/>
      <c r="X16" s="683"/>
      <c r="Y16" s="684"/>
      <c r="Z16" s="685" t="s">
        <v>126</v>
      </c>
      <c r="AA16" s="685"/>
      <c r="AB16" s="685"/>
      <c r="AC16" s="685"/>
      <c r="AD16" s="686" t="s">
        <v>126</v>
      </c>
      <c r="AE16" s="686"/>
      <c r="AF16" s="686"/>
      <c r="AG16" s="686"/>
      <c r="AH16" s="686"/>
      <c r="AI16" s="686"/>
      <c r="AJ16" s="686"/>
      <c r="AK16" s="686"/>
      <c r="AL16" s="687" t="s">
        <v>126</v>
      </c>
      <c r="AM16" s="688"/>
      <c r="AN16" s="688"/>
      <c r="AO16" s="689"/>
      <c r="AP16" s="679" t="s">
        <v>259</v>
      </c>
      <c r="AQ16" s="680"/>
      <c r="AR16" s="680"/>
      <c r="AS16" s="680"/>
      <c r="AT16" s="680"/>
      <c r="AU16" s="680"/>
      <c r="AV16" s="680"/>
      <c r="AW16" s="680"/>
      <c r="AX16" s="680"/>
      <c r="AY16" s="680"/>
      <c r="AZ16" s="680"/>
      <c r="BA16" s="680"/>
      <c r="BB16" s="680"/>
      <c r="BC16" s="680"/>
      <c r="BD16" s="680"/>
      <c r="BE16" s="680"/>
      <c r="BF16" s="681"/>
      <c r="BG16" s="682" t="s">
        <v>126</v>
      </c>
      <c r="BH16" s="683"/>
      <c r="BI16" s="683"/>
      <c r="BJ16" s="683"/>
      <c r="BK16" s="683"/>
      <c r="BL16" s="683"/>
      <c r="BM16" s="683"/>
      <c r="BN16" s="684"/>
      <c r="BO16" s="685" t="s">
        <v>126</v>
      </c>
      <c r="BP16" s="685"/>
      <c r="BQ16" s="685"/>
      <c r="BR16" s="685"/>
      <c r="BS16" s="691" t="s">
        <v>126</v>
      </c>
      <c r="BT16" s="683"/>
      <c r="BU16" s="683"/>
      <c r="BV16" s="683"/>
      <c r="BW16" s="683"/>
      <c r="BX16" s="683"/>
      <c r="BY16" s="683"/>
      <c r="BZ16" s="683"/>
      <c r="CA16" s="683"/>
      <c r="CB16" s="692"/>
      <c r="CD16" s="697" t="s">
        <v>260</v>
      </c>
      <c r="CE16" s="698"/>
      <c r="CF16" s="698"/>
      <c r="CG16" s="698"/>
      <c r="CH16" s="698"/>
      <c r="CI16" s="698"/>
      <c r="CJ16" s="698"/>
      <c r="CK16" s="698"/>
      <c r="CL16" s="698"/>
      <c r="CM16" s="698"/>
      <c r="CN16" s="698"/>
      <c r="CO16" s="698"/>
      <c r="CP16" s="698"/>
      <c r="CQ16" s="699"/>
      <c r="CR16" s="682">
        <v>117165</v>
      </c>
      <c r="CS16" s="683"/>
      <c r="CT16" s="683"/>
      <c r="CU16" s="683"/>
      <c r="CV16" s="683"/>
      <c r="CW16" s="683"/>
      <c r="CX16" s="683"/>
      <c r="CY16" s="684"/>
      <c r="CZ16" s="685">
        <v>1</v>
      </c>
      <c r="DA16" s="685"/>
      <c r="DB16" s="685"/>
      <c r="DC16" s="685"/>
      <c r="DD16" s="691" t="s">
        <v>126</v>
      </c>
      <c r="DE16" s="683"/>
      <c r="DF16" s="683"/>
      <c r="DG16" s="683"/>
      <c r="DH16" s="683"/>
      <c r="DI16" s="683"/>
      <c r="DJ16" s="683"/>
      <c r="DK16" s="683"/>
      <c r="DL16" s="683"/>
      <c r="DM16" s="683"/>
      <c r="DN16" s="683"/>
      <c r="DO16" s="683"/>
      <c r="DP16" s="684"/>
      <c r="DQ16" s="691">
        <v>2241</v>
      </c>
      <c r="DR16" s="683"/>
      <c r="DS16" s="683"/>
      <c r="DT16" s="683"/>
      <c r="DU16" s="683"/>
      <c r="DV16" s="683"/>
      <c r="DW16" s="683"/>
      <c r="DX16" s="683"/>
      <c r="DY16" s="683"/>
      <c r="DZ16" s="683"/>
      <c r="EA16" s="683"/>
      <c r="EB16" s="683"/>
      <c r="EC16" s="692"/>
    </row>
    <row r="17" spans="2:133" ht="11.25" customHeight="1" x14ac:dyDescent="0.15">
      <c r="B17" s="679" t="s">
        <v>261</v>
      </c>
      <c r="C17" s="680"/>
      <c r="D17" s="680"/>
      <c r="E17" s="680"/>
      <c r="F17" s="680"/>
      <c r="G17" s="680"/>
      <c r="H17" s="680"/>
      <c r="I17" s="680"/>
      <c r="J17" s="680"/>
      <c r="K17" s="680"/>
      <c r="L17" s="680"/>
      <c r="M17" s="680"/>
      <c r="N17" s="680"/>
      <c r="O17" s="680"/>
      <c r="P17" s="680"/>
      <c r="Q17" s="681"/>
      <c r="R17" s="682">
        <v>9280</v>
      </c>
      <c r="S17" s="683"/>
      <c r="T17" s="683"/>
      <c r="U17" s="683"/>
      <c r="V17" s="683"/>
      <c r="W17" s="683"/>
      <c r="X17" s="683"/>
      <c r="Y17" s="684"/>
      <c r="Z17" s="685">
        <v>0.1</v>
      </c>
      <c r="AA17" s="685"/>
      <c r="AB17" s="685"/>
      <c r="AC17" s="685"/>
      <c r="AD17" s="686">
        <v>9280</v>
      </c>
      <c r="AE17" s="686"/>
      <c r="AF17" s="686"/>
      <c r="AG17" s="686"/>
      <c r="AH17" s="686"/>
      <c r="AI17" s="686"/>
      <c r="AJ17" s="686"/>
      <c r="AK17" s="686"/>
      <c r="AL17" s="687">
        <v>0.1</v>
      </c>
      <c r="AM17" s="688"/>
      <c r="AN17" s="688"/>
      <c r="AO17" s="689"/>
      <c r="AP17" s="679" t="s">
        <v>262</v>
      </c>
      <c r="AQ17" s="680"/>
      <c r="AR17" s="680"/>
      <c r="AS17" s="680"/>
      <c r="AT17" s="680"/>
      <c r="AU17" s="680"/>
      <c r="AV17" s="680"/>
      <c r="AW17" s="680"/>
      <c r="AX17" s="680"/>
      <c r="AY17" s="680"/>
      <c r="AZ17" s="680"/>
      <c r="BA17" s="680"/>
      <c r="BB17" s="680"/>
      <c r="BC17" s="680"/>
      <c r="BD17" s="680"/>
      <c r="BE17" s="680"/>
      <c r="BF17" s="681"/>
      <c r="BG17" s="682" t="s">
        <v>126</v>
      </c>
      <c r="BH17" s="683"/>
      <c r="BI17" s="683"/>
      <c r="BJ17" s="683"/>
      <c r="BK17" s="683"/>
      <c r="BL17" s="683"/>
      <c r="BM17" s="683"/>
      <c r="BN17" s="684"/>
      <c r="BO17" s="685" t="s">
        <v>126</v>
      </c>
      <c r="BP17" s="685"/>
      <c r="BQ17" s="685"/>
      <c r="BR17" s="685"/>
      <c r="BS17" s="691" t="s">
        <v>126</v>
      </c>
      <c r="BT17" s="683"/>
      <c r="BU17" s="683"/>
      <c r="BV17" s="683"/>
      <c r="BW17" s="683"/>
      <c r="BX17" s="683"/>
      <c r="BY17" s="683"/>
      <c r="BZ17" s="683"/>
      <c r="CA17" s="683"/>
      <c r="CB17" s="692"/>
      <c r="CD17" s="697" t="s">
        <v>263</v>
      </c>
      <c r="CE17" s="698"/>
      <c r="CF17" s="698"/>
      <c r="CG17" s="698"/>
      <c r="CH17" s="698"/>
      <c r="CI17" s="698"/>
      <c r="CJ17" s="698"/>
      <c r="CK17" s="698"/>
      <c r="CL17" s="698"/>
      <c r="CM17" s="698"/>
      <c r="CN17" s="698"/>
      <c r="CO17" s="698"/>
      <c r="CP17" s="698"/>
      <c r="CQ17" s="699"/>
      <c r="CR17" s="682">
        <v>1680343</v>
      </c>
      <c r="CS17" s="683"/>
      <c r="CT17" s="683"/>
      <c r="CU17" s="683"/>
      <c r="CV17" s="683"/>
      <c r="CW17" s="683"/>
      <c r="CX17" s="683"/>
      <c r="CY17" s="684"/>
      <c r="CZ17" s="685">
        <v>14.6</v>
      </c>
      <c r="DA17" s="685"/>
      <c r="DB17" s="685"/>
      <c r="DC17" s="685"/>
      <c r="DD17" s="691" t="s">
        <v>126</v>
      </c>
      <c r="DE17" s="683"/>
      <c r="DF17" s="683"/>
      <c r="DG17" s="683"/>
      <c r="DH17" s="683"/>
      <c r="DI17" s="683"/>
      <c r="DJ17" s="683"/>
      <c r="DK17" s="683"/>
      <c r="DL17" s="683"/>
      <c r="DM17" s="683"/>
      <c r="DN17" s="683"/>
      <c r="DO17" s="683"/>
      <c r="DP17" s="684"/>
      <c r="DQ17" s="691">
        <v>1652836</v>
      </c>
      <c r="DR17" s="683"/>
      <c r="DS17" s="683"/>
      <c r="DT17" s="683"/>
      <c r="DU17" s="683"/>
      <c r="DV17" s="683"/>
      <c r="DW17" s="683"/>
      <c r="DX17" s="683"/>
      <c r="DY17" s="683"/>
      <c r="DZ17" s="683"/>
      <c r="EA17" s="683"/>
      <c r="EB17" s="683"/>
      <c r="EC17" s="692"/>
    </row>
    <row r="18" spans="2:133" ht="11.25" customHeight="1" x14ac:dyDescent="0.15">
      <c r="B18" s="679" t="s">
        <v>264</v>
      </c>
      <c r="C18" s="680"/>
      <c r="D18" s="680"/>
      <c r="E18" s="680"/>
      <c r="F18" s="680"/>
      <c r="G18" s="680"/>
      <c r="H18" s="680"/>
      <c r="I18" s="680"/>
      <c r="J18" s="680"/>
      <c r="K18" s="680"/>
      <c r="L18" s="680"/>
      <c r="M18" s="680"/>
      <c r="N18" s="680"/>
      <c r="O18" s="680"/>
      <c r="P18" s="680"/>
      <c r="Q18" s="681"/>
      <c r="R18" s="682">
        <v>2388412</v>
      </c>
      <c r="S18" s="683"/>
      <c r="T18" s="683"/>
      <c r="U18" s="683"/>
      <c r="V18" s="683"/>
      <c r="W18" s="683"/>
      <c r="X18" s="683"/>
      <c r="Y18" s="684"/>
      <c r="Z18" s="685">
        <v>20.3</v>
      </c>
      <c r="AA18" s="685"/>
      <c r="AB18" s="685"/>
      <c r="AC18" s="685"/>
      <c r="AD18" s="686">
        <v>1974702</v>
      </c>
      <c r="AE18" s="686"/>
      <c r="AF18" s="686"/>
      <c r="AG18" s="686"/>
      <c r="AH18" s="686"/>
      <c r="AI18" s="686"/>
      <c r="AJ18" s="686"/>
      <c r="AK18" s="686"/>
      <c r="AL18" s="687">
        <v>27.2</v>
      </c>
      <c r="AM18" s="688"/>
      <c r="AN18" s="688"/>
      <c r="AO18" s="689"/>
      <c r="AP18" s="679" t="s">
        <v>265</v>
      </c>
      <c r="AQ18" s="680"/>
      <c r="AR18" s="680"/>
      <c r="AS18" s="680"/>
      <c r="AT18" s="680"/>
      <c r="AU18" s="680"/>
      <c r="AV18" s="680"/>
      <c r="AW18" s="680"/>
      <c r="AX18" s="680"/>
      <c r="AY18" s="680"/>
      <c r="AZ18" s="680"/>
      <c r="BA18" s="680"/>
      <c r="BB18" s="680"/>
      <c r="BC18" s="680"/>
      <c r="BD18" s="680"/>
      <c r="BE18" s="680"/>
      <c r="BF18" s="681"/>
      <c r="BG18" s="682" t="s">
        <v>126</v>
      </c>
      <c r="BH18" s="683"/>
      <c r="BI18" s="683"/>
      <c r="BJ18" s="683"/>
      <c r="BK18" s="683"/>
      <c r="BL18" s="683"/>
      <c r="BM18" s="683"/>
      <c r="BN18" s="684"/>
      <c r="BO18" s="685" t="s">
        <v>126</v>
      </c>
      <c r="BP18" s="685"/>
      <c r="BQ18" s="685"/>
      <c r="BR18" s="685"/>
      <c r="BS18" s="691" t="s">
        <v>126</v>
      </c>
      <c r="BT18" s="683"/>
      <c r="BU18" s="683"/>
      <c r="BV18" s="683"/>
      <c r="BW18" s="683"/>
      <c r="BX18" s="683"/>
      <c r="BY18" s="683"/>
      <c r="BZ18" s="683"/>
      <c r="CA18" s="683"/>
      <c r="CB18" s="692"/>
      <c r="CD18" s="697" t="s">
        <v>266</v>
      </c>
      <c r="CE18" s="698"/>
      <c r="CF18" s="698"/>
      <c r="CG18" s="698"/>
      <c r="CH18" s="698"/>
      <c r="CI18" s="698"/>
      <c r="CJ18" s="698"/>
      <c r="CK18" s="698"/>
      <c r="CL18" s="698"/>
      <c r="CM18" s="698"/>
      <c r="CN18" s="698"/>
      <c r="CO18" s="698"/>
      <c r="CP18" s="698"/>
      <c r="CQ18" s="699"/>
      <c r="CR18" s="682" t="s">
        <v>126</v>
      </c>
      <c r="CS18" s="683"/>
      <c r="CT18" s="683"/>
      <c r="CU18" s="683"/>
      <c r="CV18" s="683"/>
      <c r="CW18" s="683"/>
      <c r="CX18" s="683"/>
      <c r="CY18" s="684"/>
      <c r="CZ18" s="685" t="s">
        <v>126</v>
      </c>
      <c r="DA18" s="685"/>
      <c r="DB18" s="685"/>
      <c r="DC18" s="685"/>
      <c r="DD18" s="691" t="s">
        <v>126</v>
      </c>
      <c r="DE18" s="683"/>
      <c r="DF18" s="683"/>
      <c r="DG18" s="683"/>
      <c r="DH18" s="683"/>
      <c r="DI18" s="683"/>
      <c r="DJ18" s="683"/>
      <c r="DK18" s="683"/>
      <c r="DL18" s="683"/>
      <c r="DM18" s="683"/>
      <c r="DN18" s="683"/>
      <c r="DO18" s="683"/>
      <c r="DP18" s="684"/>
      <c r="DQ18" s="691" t="s">
        <v>126</v>
      </c>
      <c r="DR18" s="683"/>
      <c r="DS18" s="683"/>
      <c r="DT18" s="683"/>
      <c r="DU18" s="683"/>
      <c r="DV18" s="683"/>
      <c r="DW18" s="683"/>
      <c r="DX18" s="683"/>
      <c r="DY18" s="683"/>
      <c r="DZ18" s="683"/>
      <c r="EA18" s="683"/>
      <c r="EB18" s="683"/>
      <c r="EC18" s="692"/>
    </row>
    <row r="19" spans="2:133" ht="11.25" customHeight="1" x14ac:dyDescent="0.15">
      <c r="B19" s="679" t="s">
        <v>267</v>
      </c>
      <c r="C19" s="680"/>
      <c r="D19" s="680"/>
      <c r="E19" s="680"/>
      <c r="F19" s="680"/>
      <c r="G19" s="680"/>
      <c r="H19" s="680"/>
      <c r="I19" s="680"/>
      <c r="J19" s="680"/>
      <c r="K19" s="680"/>
      <c r="L19" s="680"/>
      <c r="M19" s="680"/>
      <c r="N19" s="680"/>
      <c r="O19" s="680"/>
      <c r="P19" s="680"/>
      <c r="Q19" s="681"/>
      <c r="R19" s="682">
        <v>1974702</v>
      </c>
      <c r="S19" s="683"/>
      <c r="T19" s="683"/>
      <c r="U19" s="683"/>
      <c r="V19" s="683"/>
      <c r="W19" s="683"/>
      <c r="X19" s="683"/>
      <c r="Y19" s="684"/>
      <c r="Z19" s="685">
        <v>16.8</v>
      </c>
      <c r="AA19" s="685"/>
      <c r="AB19" s="685"/>
      <c r="AC19" s="685"/>
      <c r="AD19" s="686">
        <v>1974702</v>
      </c>
      <c r="AE19" s="686"/>
      <c r="AF19" s="686"/>
      <c r="AG19" s="686"/>
      <c r="AH19" s="686"/>
      <c r="AI19" s="686"/>
      <c r="AJ19" s="686"/>
      <c r="AK19" s="686"/>
      <c r="AL19" s="687">
        <v>27.2</v>
      </c>
      <c r="AM19" s="688"/>
      <c r="AN19" s="688"/>
      <c r="AO19" s="689"/>
      <c r="AP19" s="679" t="s">
        <v>268</v>
      </c>
      <c r="AQ19" s="680"/>
      <c r="AR19" s="680"/>
      <c r="AS19" s="680"/>
      <c r="AT19" s="680"/>
      <c r="AU19" s="680"/>
      <c r="AV19" s="680"/>
      <c r="AW19" s="680"/>
      <c r="AX19" s="680"/>
      <c r="AY19" s="680"/>
      <c r="AZ19" s="680"/>
      <c r="BA19" s="680"/>
      <c r="BB19" s="680"/>
      <c r="BC19" s="680"/>
      <c r="BD19" s="680"/>
      <c r="BE19" s="680"/>
      <c r="BF19" s="681"/>
      <c r="BG19" s="682">
        <v>286</v>
      </c>
      <c r="BH19" s="683"/>
      <c r="BI19" s="683"/>
      <c r="BJ19" s="683"/>
      <c r="BK19" s="683"/>
      <c r="BL19" s="683"/>
      <c r="BM19" s="683"/>
      <c r="BN19" s="684"/>
      <c r="BO19" s="685">
        <v>0</v>
      </c>
      <c r="BP19" s="685"/>
      <c r="BQ19" s="685"/>
      <c r="BR19" s="685"/>
      <c r="BS19" s="691" t="s">
        <v>126</v>
      </c>
      <c r="BT19" s="683"/>
      <c r="BU19" s="683"/>
      <c r="BV19" s="683"/>
      <c r="BW19" s="683"/>
      <c r="BX19" s="683"/>
      <c r="BY19" s="683"/>
      <c r="BZ19" s="683"/>
      <c r="CA19" s="683"/>
      <c r="CB19" s="692"/>
      <c r="CD19" s="697" t="s">
        <v>269</v>
      </c>
      <c r="CE19" s="698"/>
      <c r="CF19" s="698"/>
      <c r="CG19" s="698"/>
      <c r="CH19" s="698"/>
      <c r="CI19" s="698"/>
      <c r="CJ19" s="698"/>
      <c r="CK19" s="698"/>
      <c r="CL19" s="698"/>
      <c r="CM19" s="698"/>
      <c r="CN19" s="698"/>
      <c r="CO19" s="698"/>
      <c r="CP19" s="698"/>
      <c r="CQ19" s="699"/>
      <c r="CR19" s="682" t="s">
        <v>126</v>
      </c>
      <c r="CS19" s="683"/>
      <c r="CT19" s="683"/>
      <c r="CU19" s="683"/>
      <c r="CV19" s="683"/>
      <c r="CW19" s="683"/>
      <c r="CX19" s="683"/>
      <c r="CY19" s="684"/>
      <c r="CZ19" s="685" t="s">
        <v>126</v>
      </c>
      <c r="DA19" s="685"/>
      <c r="DB19" s="685"/>
      <c r="DC19" s="685"/>
      <c r="DD19" s="691" t="s">
        <v>126</v>
      </c>
      <c r="DE19" s="683"/>
      <c r="DF19" s="683"/>
      <c r="DG19" s="683"/>
      <c r="DH19" s="683"/>
      <c r="DI19" s="683"/>
      <c r="DJ19" s="683"/>
      <c r="DK19" s="683"/>
      <c r="DL19" s="683"/>
      <c r="DM19" s="683"/>
      <c r="DN19" s="683"/>
      <c r="DO19" s="683"/>
      <c r="DP19" s="684"/>
      <c r="DQ19" s="691" t="s">
        <v>126</v>
      </c>
      <c r="DR19" s="683"/>
      <c r="DS19" s="683"/>
      <c r="DT19" s="683"/>
      <c r="DU19" s="683"/>
      <c r="DV19" s="683"/>
      <c r="DW19" s="683"/>
      <c r="DX19" s="683"/>
      <c r="DY19" s="683"/>
      <c r="DZ19" s="683"/>
      <c r="EA19" s="683"/>
      <c r="EB19" s="683"/>
      <c r="EC19" s="692"/>
    </row>
    <row r="20" spans="2:133" ht="11.25" customHeight="1" x14ac:dyDescent="0.15">
      <c r="B20" s="679" t="s">
        <v>270</v>
      </c>
      <c r="C20" s="680"/>
      <c r="D20" s="680"/>
      <c r="E20" s="680"/>
      <c r="F20" s="680"/>
      <c r="G20" s="680"/>
      <c r="H20" s="680"/>
      <c r="I20" s="680"/>
      <c r="J20" s="680"/>
      <c r="K20" s="680"/>
      <c r="L20" s="680"/>
      <c r="M20" s="680"/>
      <c r="N20" s="680"/>
      <c r="O20" s="680"/>
      <c r="P20" s="680"/>
      <c r="Q20" s="681"/>
      <c r="R20" s="682">
        <v>413710</v>
      </c>
      <c r="S20" s="683"/>
      <c r="T20" s="683"/>
      <c r="U20" s="683"/>
      <c r="V20" s="683"/>
      <c r="W20" s="683"/>
      <c r="X20" s="683"/>
      <c r="Y20" s="684"/>
      <c r="Z20" s="685">
        <v>3.5</v>
      </c>
      <c r="AA20" s="685"/>
      <c r="AB20" s="685"/>
      <c r="AC20" s="685"/>
      <c r="AD20" s="686" t="s">
        <v>126</v>
      </c>
      <c r="AE20" s="686"/>
      <c r="AF20" s="686"/>
      <c r="AG20" s="686"/>
      <c r="AH20" s="686"/>
      <c r="AI20" s="686"/>
      <c r="AJ20" s="686"/>
      <c r="AK20" s="686"/>
      <c r="AL20" s="687" t="s">
        <v>126</v>
      </c>
      <c r="AM20" s="688"/>
      <c r="AN20" s="688"/>
      <c r="AO20" s="689"/>
      <c r="AP20" s="679" t="s">
        <v>271</v>
      </c>
      <c r="AQ20" s="680"/>
      <c r="AR20" s="680"/>
      <c r="AS20" s="680"/>
      <c r="AT20" s="680"/>
      <c r="AU20" s="680"/>
      <c r="AV20" s="680"/>
      <c r="AW20" s="680"/>
      <c r="AX20" s="680"/>
      <c r="AY20" s="680"/>
      <c r="AZ20" s="680"/>
      <c r="BA20" s="680"/>
      <c r="BB20" s="680"/>
      <c r="BC20" s="680"/>
      <c r="BD20" s="680"/>
      <c r="BE20" s="680"/>
      <c r="BF20" s="681"/>
      <c r="BG20" s="682">
        <v>286</v>
      </c>
      <c r="BH20" s="683"/>
      <c r="BI20" s="683"/>
      <c r="BJ20" s="683"/>
      <c r="BK20" s="683"/>
      <c r="BL20" s="683"/>
      <c r="BM20" s="683"/>
      <c r="BN20" s="684"/>
      <c r="BO20" s="685">
        <v>0</v>
      </c>
      <c r="BP20" s="685"/>
      <c r="BQ20" s="685"/>
      <c r="BR20" s="685"/>
      <c r="BS20" s="691" t="s">
        <v>126</v>
      </c>
      <c r="BT20" s="683"/>
      <c r="BU20" s="683"/>
      <c r="BV20" s="683"/>
      <c r="BW20" s="683"/>
      <c r="BX20" s="683"/>
      <c r="BY20" s="683"/>
      <c r="BZ20" s="683"/>
      <c r="CA20" s="683"/>
      <c r="CB20" s="692"/>
      <c r="CD20" s="697" t="s">
        <v>272</v>
      </c>
      <c r="CE20" s="698"/>
      <c r="CF20" s="698"/>
      <c r="CG20" s="698"/>
      <c r="CH20" s="698"/>
      <c r="CI20" s="698"/>
      <c r="CJ20" s="698"/>
      <c r="CK20" s="698"/>
      <c r="CL20" s="698"/>
      <c r="CM20" s="698"/>
      <c r="CN20" s="698"/>
      <c r="CO20" s="698"/>
      <c r="CP20" s="698"/>
      <c r="CQ20" s="699"/>
      <c r="CR20" s="682">
        <v>11488967</v>
      </c>
      <c r="CS20" s="683"/>
      <c r="CT20" s="683"/>
      <c r="CU20" s="683"/>
      <c r="CV20" s="683"/>
      <c r="CW20" s="683"/>
      <c r="CX20" s="683"/>
      <c r="CY20" s="684"/>
      <c r="CZ20" s="685">
        <v>100</v>
      </c>
      <c r="DA20" s="685"/>
      <c r="DB20" s="685"/>
      <c r="DC20" s="685"/>
      <c r="DD20" s="691">
        <v>381179</v>
      </c>
      <c r="DE20" s="683"/>
      <c r="DF20" s="683"/>
      <c r="DG20" s="683"/>
      <c r="DH20" s="683"/>
      <c r="DI20" s="683"/>
      <c r="DJ20" s="683"/>
      <c r="DK20" s="683"/>
      <c r="DL20" s="683"/>
      <c r="DM20" s="683"/>
      <c r="DN20" s="683"/>
      <c r="DO20" s="683"/>
      <c r="DP20" s="684"/>
      <c r="DQ20" s="691">
        <v>8555436</v>
      </c>
      <c r="DR20" s="683"/>
      <c r="DS20" s="683"/>
      <c r="DT20" s="683"/>
      <c r="DU20" s="683"/>
      <c r="DV20" s="683"/>
      <c r="DW20" s="683"/>
      <c r="DX20" s="683"/>
      <c r="DY20" s="683"/>
      <c r="DZ20" s="683"/>
      <c r="EA20" s="683"/>
      <c r="EB20" s="683"/>
      <c r="EC20" s="692"/>
    </row>
    <row r="21" spans="2:133" ht="11.25" customHeight="1" x14ac:dyDescent="0.15">
      <c r="B21" s="679" t="s">
        <v>273</v>
      </c>
      <c r="C21" s="680"/>
      <c r="D21" s="680"/>
      <c r="E21" s="680"/>
      <c r="F21" s="680"/>
      <c r="G21" s="680"/>
      <c r="H21" s="680"/>
      <c r="I21" s="680"/>
      <c r="J21" s="680"/>
      <c r="K21" s="680"/>
      <c r="L21" s="680"/>
      <c r="M21" s="680"/>
      <c r="N21" s="680"/>
      <c r="O21" s="680"/>
      <c r="P21" s="680"/>
      <c r="Q21" s="681"/>
      <c r="R21" s="682" t="s">
        <v>126</v>
      </c>
      <c r="S21" s="683"/>
      <c r="T21" s="683"/>
      <c r="U21" s="683"/>
      <c r="V21" s="683"/>
      <c r="W21" s="683"/>
      <c r="X21" s="683"/>
      <c r="Y21" s="684"/>
      <c r="Z21" s="685" t="s">
        <v>126</v>
      </c>
      <c r="AA21" s="685"/>
      <c r="AB21" s="685"/>
      <c r="AC21" s="685"/>
      <c r="AD21" s="686" t="s">
        <v>126</v>
      </c>
      <c r="AE21" s="686"/>
      <c r="AF21" s="686"/>
      <c r="AG21" s="686"/>
      <c r="AH21" s="686"/>
      <c r="AI21" s="686"/>
      <c r="AJ21" s="686"/>
      <c r="AK21" s="686"/>
      <c r="AL21" s="687" t="s">
        <v>126</v>
      </c>
      <c r="AM21" s="688"/>
      <c r="AN21" s="688"/>
      <c r="AO21" s="689"/>
      <c r="AP21" s="700" t="s">
        <v>274</v>
      </c>
      <c r="AQ21" s="701"/>
      <c r="AR21" s="701"/>
      <c r="AS21" s="701"/>
      <c r="AT21" s="701"/>
      <c r="AU21" s="701"/>
      <c r="AV21" s="701"/>
      <c r="AW21" s="701"/>
      <c r="AX21" s="701"/>
      <c r="AY21" s="701"/>
      <c r="AZ21" s="701"/>
      <c r="BA21" s="701"/>
      <c r="BB21" s="701"/>
      <c r="BC21" s="701"/>
      <c r="BD21" s="701"/>
      <c r="BE21" s="701"/>
      <c r="BF21" s="702"/>
      <c r="BG21" s="682">
        <v>286</v>
      </c>
      <c r="BH21" s="683"/>
      <c r="BI21" s="683"/>
      <c r="BJ21" s="683"/>
      <c r="BK21" s="683"/>
      <c r="BL21" s="683"/>
      <c r="BM21" s="683"/>
      <c r="BN21" s="684"/>
      <c r="BO21" s="685">
        <v>0</v>
      </c>
      <c r="BP21" s="685"/>
      <c r="BQ21" s="685"/>
      <c r="BR21" s="685"/>
      <c r="BS21" s="691" t="s">
        <v>126</v>
      </c>
      <c r="BT21" s="683"/>
      <c r="BU21" s="683"/>
      <c r="BV21" s="683"/>
      <c r="BW21" s="683"/>
      <c r="BX21" s="683"/>
      <c r="BY21" s="683"/>
      <c r="BZ21" s="683"/>
      <c r="CA21" s="683"/>
      <c r="CB21" s="692"/>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15">
      <c r="B22" s="679" t="s">
        <v>275</v>
      </c>
      <c r="C22" s="680"/>
      <c r="D22" s="680"/>
      <c r="E22" s="680"/>
      <c r="F22" s="680"/>
      <c r="G22" s="680"/>
      <c r="H22" s="680"/>
      <c r="I22" s="680"/>
      <c r="J22" s="680"/>
      <c r="K22" s="680"/>
      <c r="L22" s="680"/>
      <c r="M22" s="680"/>
      <c r="N22" s="680"/>
      <c r="O22" s="680"/>
      <c r="P22" s="680"/>
      <c r="Q22" s="681"/>
      <c r="R22" s="682">
        <v>7660590</v>
      </c>
      <c r="S22" s="683"/>
      <c r="T22" s="683"/>
      <c r="U22" s="683"/>
      <c r="V22" s="683"/>
      <c r="W22" s="683"/>
      <c r="X22" s="683"/>
      <c r="Y22" s="684"/>
      <c r="Z22" s="685">
        <v>65.2</v>
      </c>
      <c r="AA22" s="685"/>
      <c r="AB22" s="685"/>
      <c r="AC22" s="685"/>
      <c r="AD22" s="686">
        <v>7246880</v>
      </c>
      <c r="AE22" s="686"/>
      <c r="AF22" s="686"/>
      <c r="AG22" s="686"/>
      <c r="AH22" s="686"/>
      <c r="AI22" s="686"/>
      <c r="AJ22" s="686"/>
      <c r="AK22" s="686"/>
      <c r="AL22" s="687">
        <v>99.8</v>
      </c>
      <c r="AM22" s="688"/>
      <c r="AN22" s="688"/>
      <c r="AO22" s="689"/>
      <c r="AP22" s="700" t="s">
        <v>276</v>
      </c>
      <c r="AQ22" s="701"/>
      <c r="AR22" s="701"/>
      <c r="AS22" s="701"/>
      <c r="AT22" s="701"/>
      <c r="AU22" s="701"/>
      <c r="AV22" s="701"/>
      <c r="AW22" s="701"/>
      <c r="AX22" s="701"/>
      <c r="AY22" s="701"/>
      <c r="AZ22" s="701"/>
      <c r="BA22" s="701"/>
      <c r="BB22" s="701"/>
      <c r="BC22" s="701"/>
      <c r="BD22" s="701"/>
      <c r="BE22" s="701"/>
      <c r="BF22" s="702"/>
      <c r="BG22" s="682" t="s">
        <v>126</v>
      </c>
      <c r="BH22" s="683"/>
      <c r="BI22" s="683"/>
      <c r="BJ22" s="683"/>
      <c r="BK22" s="683"/>
      <c r="BL22" s="683"/>
      <c r="BM22" s="683"/>
      <c r="BN22" s="684"/>
      <c r="BO22" s="685" t="s">
        <v>126</v>
      </c>
      <c r="BP22" s="685"/>
      <c r="BQ22" s="685"/>
      <c r="BR22" s="685"/>
      <c r="BS22" s="691" t="s">
        <v>126</v>
      </c>
      <c r="BT22" s="683"/>
      <c r="BU22" s="683"/>
      <c r="BV22" s="683"/>
      <c r="BW22" s="683"/>
      <c r="BX22" s="683"/>
      <c r="BY22" s="683"/>
      <c r="BZ22" s="683"/>
      <c r="CA22" s="683"/>
      <c r="CB22" s="692"/>
      <c r="CD22" s="664" t="s">
        <v>277</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15">
      <c r="B23" s="679" t="s">
        <v>278</v>
      </c>
      <c r="C23" s="680"/>
      <c r="D23" s="680"/>
      <c r="E23" s="680"/>
      <c r="F23" s="680"/>
      <c r="G23" s="680"/>
      <c r="H23" s="680"/>
      <c r="I23" s="680"/>
      <c r="J23" s="680"/>
      <c r="K23" s="680"/>
      <c r="L23" s="680"/>
      <c r="M23" s="680"/>
      <c r="N23" s="680"/>
      <c r="O23" s="680"/>
      <c r="P23" s="680"/>
      <c r="Q23" s="681"/>
      <c r="R23" s="682">
        <v>2284</v>
      </c>
      <c r="S23" s="683"/>
      <c r="T23" s="683"/>
      <c r="U23" s="683"/>
      <c r="V23" s="683"/>
      <c r="W23" s="683"/>
      <c r="X23" s="683"/>
      <c r="Y23" s="684"/>
      <c r="Z23" s="685">
        <v>0</v>
      </c>
      <c r="AA23" s="685"/>
      <c r="AB23" s="685"/>
      <c r="AC23" s="685"/>
      <c r="AD23" s="686">
        <v>2284</v>
      </c>
      <c r="AE23" s="686"/>
      <c r="AF23" s="686"/>
      <c r="AG23" s="686"/>
      <c r="AH23" s="686"/>
      <c r="AI23" s="686"/>
      <c r="AJ23" s="686"/>
      <c r="AK23" s="686"/>
      <c r="AL23" s="687">
        <v>0</v>
      </c>
      <c r="AM23" s="688"/>
      <c r="AN23" s="688"/>
      <c r="AO23" s="689"/>
      <c r="AP23" s="700" t="s">
        <v>279</v>
      </c>
      <c r="AQ23" s="701"/>
      <c r="AR23" s="701"/>
      <c r="AS23" s="701"/>
      <c r="AT23" s="701"/>
      <c r="AU23" s="701"/>
      <c r="AV23" s="701"/>
      <c r="AW23" s="701"/>
      <c r="AX23" s="701"/>
      <c r="AY23" s="701"/>
      <c r="AZ23" s="701"/>
      <c r="BA23" s="701"/>
      <c r="BB23" s="701"/>
      <c r="BC23" s="701"/>
      <c r="BD23" s="701"/>
      <c r="BE23" s="701"/>
      <c r="BF23" s="702"/>
      <c r="BG23" s="682" t="s">
        <v>126</v>
      </c>
      <c r="BH23" s="683"/>
      <c r="BI23" s="683"/>
      <c r="BJ23" s="683"/>
      <c r="BK23" s="683"/>
      <c r="BL23" s="683"/>
      <c r="BM23" s="683"/>
      <c r="BN23" s="684"/>
      <c r="BO23" s="685" t="s">
        <v>126</v>
      </c>
      <c r="BP23" s="685"/>
      <c r="BQ23" s="685"/>
      <c r="BR23" s="685"/>
      <c r="BS23" s="691" t="s">
        <v>126</v>
      </c>
      <c r="BT23" s="683"/>
      <c r="BU23" s="683"/>
      <c r="BV23" s="683"/>
      <c r="BW23" s="683"/>
      <c r="BX23" s="683"/>
      <c r="BY23" s="683"/>
      <c r="BZ23" s="683"/>
      <c r="CA23" s="683"/>
      <c r="CB23" s="692"/>
      <c r="CD23" s="664" t="s">
        <v>219</v>
      </c>
      <c r="CE23" s="665"/>
      <c r="CF23" s="665"/>
      <c r="CG23" s="665"/>
      <c r="CH23" s="665"/>
      <c r="CI23" s="665"/>
      <c r="CJ23" s="665"/>
      <c r="CK23" s="665"/>
      <c r="CL23" s="665"/>
      <c r="CM23" s="665"/>
      <c r="CN23" s="665"/>
      <c r="CO23" s="665"/>
      <c r="CP23" s="665"/>
      <c r="CQ23" s="666"/>
      <c r="CR23" s="664" t="s">
        <v>280</v>
      </c>
      <c r="CS23" s="665"/>
      <c r="CT23" s="665"/>
      <c r="CU23" s="665"/>
      <c r="CV23" s="665"/>
      <c r="CW23" s="665"/>
      <c r="CX23" s="665"/>
      <c r="CY23" s="666"/>
      <c r="CZ23" s="664" t="s">
        <v>281</v>
      </c>
      <c r="DA23" s="665"/>
      <c r="DB23" s="665"/>
      <c r="DC23" s="666"/>
      <c r="DD23" s="664" t="s">
        <v>282</v>
      </c>
      <c r="DE23" s="665"/>
      <c r="DF23" s="665"/>
      <c r="DG23" s="665"/>
      <c r="DH23" s="665"/>
      <c r="DI23" s="665"/>
      <c r="DJ23" s="665"/>
      <c r="DK23" s="666"/>
      <c r="DL23" s="712" t="s">
        <v>283</v>
      </c>
      <c r="DM23" s="713"/>
      <c r="DN23" s="713"/>
      <c r="DO23" s="713"/>
      <c r="DP23" s="713"/>
      <c r="DQ23" s="713"/>
      <c r="DR23" s="713"/>
      <c r="DS23" s="713"/>
      <c r="DT23" s="713"/>
      <c r="DU23" s="713"/>
      <c r="DV23" s="714"/>
      <c r="DW23" s="664" t="s">
        <v>284</v>
      </c>
      <c r="DX23" s="665"/>
      <c r="DY23" s="665"/>
      <c r="DZ23" s="665"/>
      <c r="EA23" s="665"/>
      <c r="EB23" s="665"/>
      <c r="EC23" s="666"/>
    </row>
    <row r="24" spans="2:133" ht="11.25" customHeight="1" x14ac:dyDescent="0.15">
      <c r="B24" s="679" t="s">
        <v>285</v>
      </c>
      <c r="C24" s="680"/>
      <c r="D24" s="680"/>
      <c r="E24" s="680"/>
      <c r="F24" s="680"/>
      <c r="G24" s="680"/>
      <c r="H24" s="680"/>
      <c r="I24" s="680"/>
      <c r="J24" s="680"/>
      <c r="K24" s="680"/>
      <c r="L24" s="680"/>
      <c r="M24" s="680"/>
      <c r="N24" s="680"/>
      <c r="O24" s="680"/>
      <c r="P24" s="680"/>
      <c r="Q24" s="681"/>
      <c r="R24" s="682">
        <v>170481</v>
      </c>
      <c r="S24" s="683"/>
      <c r="T24" s="683"/>
      <c r="U24" s="683"/>
      <c r="V24" s="683"/>
      <c r="W24" s="683"/>
      <c r="X24" s="683"/>
      <c r="Y24" s="684"/>
      <c r="Z24" s="685">
        <v>1.5</v>
      </c>
      <c r="AA24" s="685"/>
      <c r="AB24" s="685"/>
      <c r="AC24" s="685"/>
      <c r="AD24" s="686" t="s">
        <v>126</v>
      </c>
      <c r="AE24" s="686"/>
      <c r="AF24" s="686"/>
      <c r="AG24" s="686"/>
      <c r="AH24" s="686"/>
      <c r="AI24" s="686"/>
      <c r="AJ24" s="686"/>
      <c r="AK24" s="686"/>
      <c r="AL24" s="687" t="s">
        <v>126</v>
      </c>
      <c r="AM24" s="688"/>
      <c r="AN24" s="688"/>
      <c r="AO24" s="689"/>
      <c r="AP24" s="700" t="s">
        <v>286</v>
      </c>
      <c r="AQ24" s="701"/>
      <c r="AR24" s="701"/>
      <c r="AS24" s="701"/>
      <c r="AT24" s="701"/>
      <c r="AU24" s="701"/>
      <c r="AV24" s="701"/>
      <c r="AW24" s="701"/>
      <c r="AX24" s="701"/>
      <c r="AY24" s="701"/>
      <c r="AZ24" s="701"/>
      <c r="BA24" s="701"/>
      <c r="BB24" s="701"/>
      <c r="BC24" s="701"/>
      <c r="BD24" s="701"/>
      <c r="BE24" s="701"/>
      <c r="BF24" s="702"/>
      <c r="BG24" s="682" t="s">
        <v>126</v>
      </c>
      <c r="BH24" s="683"/>
      <c r="BI24" s="683"/>
      <c r="BJ24" s="683"/>
      <c r="BK24" s="683"/>
      <c r="BL24" s="683"/>
      <c r="BM24" s="683"/>
      <c r="BN24" s="684"/>
      <c r="BO24" s="685" t="s">
        <v>126</v>
      </c>
      <c r="BP24" s="685"/>
      <c r="BQ24" s="685"/>
      <c r="BR24" s="685"/>
      <c r="BS24" s="691" t="s">
        <v>126</v>
      </c>
      <c r="BT24" s="683"/>
      <c r="BU24" s="683"/>
      <c r="BV24" s="683"/>
      <c r="BW24" s="683"/>
      <c r="BX24" s="683"/>
      <c r="BY24" s="683"/>
      <c r="BZ24" s="683"/>
      <c r="CA24" s="683"/>
      <c r="CB24" s="692"/>
      <c r="CD24" s="693" t="s">
        <v>287</v>
      </c>
      <c r="CE24" s="694"/>
      <c r="CF24" s="694"/>
      <c r="CG24" s="694"/>
      <c r="CH24" s="694"/>
      <c r="CI24" s="694"/>
      <c r="CJ24" s="694"/>
      <c r="CK24" s="694"/>
      <c r="CL24" s="694"/>
      <c r="CM24" s="694"/>
      <c r="CN24" s="694"/>
      <c r="CO24" s="694"/>
      <c r="CP24" s="694"/>
      <c r="CQ24" s="695"/>
      <c r="CR24" s="671">
        <v>5736659</v>
      </c>
      <c r="CS24" s="672"/>
      <c r="CT24" s="672"/>
      <c r="CU24" s="672"/>
      <c r="CV24" s="672"/>
      <c r="CW24" s="672"/>
      <c r="CX24" s="672"/>
      <c r="CY24" s="673"/>
      <c r="CZ24" s="676">
        <v>49.9</v>
      </c>
      <c r="DA24" s="677"/>
      <c r="DB24" s="677"/>
      <c r="DC24" s="696"/>
      <c r="DD24" s="715">
        <v>4070770</v>
      </c>
      <c r="DE24" s="672"/>
      <c r="DF24" s="672"/>
      <c r="DG24" s="672"/>
      <c r="DH24" s="672"/>
      <c r="DI24" s="672"/>
      <c r="DJ24" s="672"/>
      <c r="DK24" s="673"/>
      <c r="DL24" s="715">
        <v>4047647</v>
      </c>
      <c r="DM24" s="672"/>
      <c r="DN24" s="672"/>
      <c r="DO24" s="672"/>
      <c r="DP24" s="672"/>
      <c r="DQ24" s="672"/>
      <c r="DR24" s="672"/>
      <c r="DS24" s="672"/>
      <c r="DT24" s="672"/>
      <c r="DU24" s="672"/>
      <c r="DV24" s="673"/>
      <c r="DW24" s="676">
        <v>51.8</v>
      </c>
      <c r="DX24" s="677"/>
      <c r="DY24" s="677"/>
      <c r="DZ24" s="677"/>
      <c r="EA24" s="677"/>
      <c r="EB24" s="677"/>
      <c r="EC24" s="678"/>
    </row>
    <row r="25" spans="2:133" ht="11.25" customHeight="1" x14ac:dyDescent="0.15">
      <c r="B25" s="679" t="s">
        <v>288</v>
      </c>
      <c r="C25" s="680"/>
      <c r="D25" s="680"/>
      <c r="E25" s="680"/>
      <c r="F25" s="680"/>
      <c r="G25" s="680"/>
      <c r="H25" s="680"/>
      <c r="I25" s="680"/>
      <c r="J25" s="680"/>
      <c r="K25" s="680"/>
      <c r="L25" s="680"/>
      <c r="M25" s="680"/>
      <c r="N25" s="680"/>
      <c r="O25" s="680"/>
      <c r="P25" s="680"/>
      <c r="Q25" s="681"/>
      <c r="R25" s="682">
        <v>398720</v>
      </c>
      <c r="S25" s="683"/>
      <c r="T25" s="683"/>
      <c r="U25" s="683"/>
      <c r="V25" s="683"/>
      <c r="W25" s="683"/>
      <c r="X25" s="683"/>
      <c r="Y25" s="684"/>
      <c r="Z25" s="685">
        <v>3.4</v>
      </c>
      <c r="AA25" s="685"/>
      <c r="AB25" s="685"/>
      <c r="AC25" s="685"/>
      <c r="AD25" s="686">
        <v>8974</v>
      </c>
      <c r="AE25" s="686"/>
      <c r="AF25" s="686"/>
      <c r="AG25" s="686"/>
      <c r="AH25" s="686"/>
      <c r="AI25" s="686"/>
      <c r="AJ25" s="686"/>
      <c r="AK25" s="686"/>
      <c r="AL25" s="687">
        <v>0.1</v>
      </c>
      <c r="AM25" s="688"/>
      <c r="AN25" s="688"/>
      <c r="AO25" s="689"/>
      <c r="AP25" s="700" t="s">
        <v>289</v>
      </c>
      <c r="AQ25" s="701"/>
      <c r="AR25" s="701"/>
      <c r="AS25" s="701"/>
      <c r="AT25" s="701"/>
      <c r="AU25" s="701"/>
      <c r="AV25" s="701"/>
      <c r="AW25" s="701"/>
      <c r="AX25" s="701"/>
      <c r="AY25" s="701"/>
      <c r="AZ25" s="701"/>
      <c r="BA25" s="701"/>
      <c r="BB25" s="701"/>
      <c r="BC25" s="701"/>
      <c r="BD25" s="701"/>
      <c r="BE25" s="701"/>
      <c r="BF25" s="702"/>
      <c r="BG25" s="682" t="s">
        <v>126</v>
      </c>
      <c r="BH25" s="683"/>
      <c r="BI25" s="683"/>
      <c r="BJ25" s="683"/>
      <c r="BK25" s="683"/>
      <c r="BL25" s="683"/>
      <c r="BM25" s="683"/>
      <c r="BN25" s="684"/>
      <c r="BO25" s="685" t="s">
        <v>126</v>
      </c>
      <c r="BP25" s="685"/>
      <c r="BQ25" s="685"/>
      <c r="BR25" s="685"/>
      <c r="BS25" s="691" t="s">
        <v>126</v>
      </c>
      <c r="BT25" s="683"/>
      <c r="BU25" s="683"/>
      <c r="BV25" s="683"/>
      <c r="BW25" s="683"/>
      <c r="BX25" s="683"/>
      <c r="BY25" s="683"/>
      <c r="BZ25" s="683"/>
      <c r="CA25" s="683"/>
      <c r="CB25" s="692"/>
      <c r="CD25" s="697" t="s">
        <v>290</v>
      </c>
      <c r="CE25" s="698"/>
      <c r="CF25" s="698"/>
      <c r="CG25" s="698"/>
      <c r="CH25" s="698"/>
      <c r="CI25" s="698"/>
      <c r="CJ25" s="698"/>
      <c r="CK25" s="698"/>
      <c r="CL25" s="698"/>
      <c r="CM25" s="698"/>
      <c r="CN25" s="698"/>
      <c r="CO25" s="698"/>
      <c r="CP25" s="698"/>
      <c r="CQ25" s="699"/>
      <c r="CR25" s="682">
        <v>2344860</v>
      </c>
      <c r="CS25" s="718"/>
      <c r="CT25" s="718"/>
      <c r="CU25" s="718"/>
      <c r="CV25" s="718"/>
      <c r="CW25" s="718"/>
      <c r="CX25" s="718"/>
      <c r="CY25" s="719"/>
      <c r="CZ25" s="687">
        <v>20.399999999999999</v>
      </c>
      <c r="DA25" s="716"/>
      <c r="DB25" s="716"/>
      <c r="DC25" s="720"/>
      <c r="DD25" s="691">
        <v>1928733</v>
      </c>
      <c r="DE25" s="718"/>
      <c r="DF25" s="718"/>
      <c r="DG25" s="718"/>
      <c r="DH25" s="718"/>
      <c r="DI25" s="718"/>
      <c r="DJ25" s="718"/>
      <c r="DK25" s="719"/>
      <c r="DL25" s="691">
        <v>1905610</v>
      </c>
      <c r="DM25" s="718"/>
      <c r="DN25" s="718"/>
      <c r="DO25" s="718"/>
      <c r="DP25" s="718"/>
      <c r="DQ25" s="718"/>
      <c r="DR25" s="718"/>
      <c r="DS25" s="718"/>
      <c r="DT25" s="718"/>
      <c r="DU25" s="718"/>
      <c r="DV25" s="719"/>
      <c r="DW25" s="687">
        <v>24.4</v>
      </c>
      <c r="DX25" s="716"/>
      <c r="DY25" s="716"/>
      <c r="DZ25" s="716"/>
      <c r="EA25" s="716"/>
      <c r="EB25" s="716"/>
      <c r="EC25" s="717"/>
    </row>
    <row r="26" spans="2:133" ht="11.25" customHeight="1" x14ac:dyDescent="0.15">
      <c r="B26" s="679" t="s">
        <v>291</v>
      </c>
      <c r="C26" s="680"/>
      <c r="D26" s="680"/>
      <c r="E26" s="680"/>
      <c r="F26" s="680"/>
      <c r="G26" s="680"/>
      <c r="H26" s="680"/>
      <c r="I26" s="680"/>
      <c r="J26" s="680"/>
      <c r="K26" s="680"/>
      <c r="L26" s="680"/>
      <c r="M26" s="680"/>
      <c r="N26" s="680"/>
      <c r="O26" s="680"/>
      <c r="P26" s="680"/>
      <c r="Q26" s="681"/>
      <c r="R26" s="682">
        <v>24720</v>
      </c>
      <c r="S26" s="683"/>
      <c r="T26" s="683"/>
      <c r="U26" s="683"/>
      <c r="V26" s="683"/>
      <c r="W26" s="683"/>
      <c r="X26" s="683"/>
      <c r="Y26" s="684"/>
      <c r="Z26" s="685">
        <v>0.2</v>
      </c>
      <c r="AA26" s="685"/>
      <c r="AB26" s="685"/>
      <c r="AC26" s="685"/>
      <c r="AD26" s="686" t="s">
        <v>126</v>
      </c>
      <c r="AE26" s="686"/>
      <c r="AF26" s="686"/>
      <c r="AG26" s="686"/>
      <c r="AH26" s="686"/>
      <c r="AI26" s="686"/>
      <c r="AJ26" s="686"/>
      <c r="AK26" s="686"/>
      <c r="AL26" s="687" t="s">
        <v>126</v>
      </c>
      <c r="AM26" s="688"/>
      <c r="AN26" s="688"/>
      <c r="AO26" s="689"/>
      <c r="AP26" s="700" t="s">
        <v>292</v>
      </c>
      <c r="AQ26" s="721"/>
      <c r="AR26" s="721"/>
      <c r="AS26" s="721"/>
      <c r="AT26" s="721"/>
      <c r="AU26" s="721"/>
      <c r="AV26" s="721"/>
      <c r="AW26" s="721"/>
      <c r="AX26" s="721"/>
      <c r="AY26" s="721"/>
      <c r="AZ26" s="721"/>
      <c r="BA26" s="721"/>
      <c r="BB26" s="721"/>
      <c r="BC26" s="721"/>
      <c r="BD26" s="721"/>
      <c r="BE26" s="721"/>
      <c r="BF26" s="702"/>
      <c r="BG26" s="682" t="s">
        <v>126</v>
      </c>
      <c r="BH26" s="683"/>
      <c r="BI26" s="683"/>
      <c r="BJ26" s="683"/>
      <c r="BK26" s="683"/>
      <c r="BL26" s="683"/>
      <c r="BM26" s="683"/>
      <c r="BN26" s="684"/>
      <c r="BO26" s="685" t="s">
        <v>126</v>
      </c>
      <c r="BP26" s="685"/>
      <c r="BQ26" s="685"/>
      <c r="BR26" s="685"/>
      <c r="BS26" s="691" t="s">
        <v>126</v>
      </c>
      <c r="BT26" s="683"/>
      <c r="BU26" s="683"/>
      <c r="BV26" s="683"/>
      <c r="BW26" s="683"/>
      <c r="BX26" s="683"/>
      <c r="BY26" s="683"/>
      <c r="BZ26" s="683"/>
      <c r="CA26" s="683"/>
      <c r="CB26" s="692"/>
      <c r="CD26" s="697" t="s">
        <v>293</v>
      </c>
      <c r="CE26" s="698"/>
      <c r="CF26" s="698"/>
      <c r="CG26" s="698"/>
      <c r="CH26" s="698"/>
      <c r="CI26" s="698"/>
      <c r="CJ26" s="698"/>
      <c r="CK26" s="698"/>
      <c r="CL26" s="698"/>
      <c r="CM26" s="698"/>
      <c r="CN26" s="698"/>
      <c r="CO26" s="698"/>
      <c r="CP26" s="698"/>
      <c r="CQ26" s="699"/>
      <c r="CR26" s="682">
        <v>1514418</v>
      </c>
      <c r="CS26" s="683"/>
      <c r="CT26" s="683"/>
      <c r="CU26" s="683"/>
      <c r="CV26" s="683"/>
      <c r="CW26" s="683"/>
      <c r="CX26" s="683"/>
      <c r="CY26" s="684"/>
      <c r="CZ26" s="687">
        <v>13.2</v>
      </c>
      <c r="DA26" s="716"/>
      <c r="DB26" s="716"/>
      <c r="DC26" s="720"/>
      <c r="DD26" s="691">
        <v>1179294</v>
      </c>
      <c r="DE26" s="683"/>
      <c r="DF26" s="683"/>
      <c r="DG26" s="683"/>
      <c r="DH26" s="683"/>
      <c r="DI26" s="683"/>
      <c r="DJ26" s="683"/>
      <c r="DK26" s="684"/>
      <c r="DL26" s="691" t="s">
        <v>126</v>
      </c>
      <c r="DM26" s="683"/>
      <c r="DN26" s="683"/>
      <c r="DO26" s="683"/>
      <c r="DP26" s="683"/>
      <c r="DQ26" s="683"/>
      <c r="DR26" s="683"/>
      <c r="DS26" s="683"/>
      <c r="DT26" s="683"/>
      <c r="DU26" s="683"/>
      <c r="DV26" s="684"/>
      <c r="DW26" s="687" t="s">
        <v>126</v>
      </c>
      <c r="DX26" s="716"/>
      <c r="DY26" s="716"/>
      <c r="DZ26" s="716"/>
      <c r="EA26" s="716"/>
      <c r="EB26" s="716"/>
      <c r="EC26" s="717"/>
    </row>
    <row r="27" spans="2:133" ht="11.25" customHeight="1" x14ac:dyDescent="0.15">
      <c r="B27" s="679" t="s">
        <v>294</v>
      </c>
      <c r="C27" s="680"/>
      <c r="D27" s="680"/>
      <c r="E27" s="680"/>
      <c r="F27" s="680"/>
      <c r="G27" s="680"/>
      <c r="H27" s="680"/>
      <c r="I27" s="680"/>
      <c r="J27" s="680"/>
      <c r="K27" s="680"/>
      <c r="L27" s="680"/>
      <c r="M27" s="680"/>
      <c r="N27" s="680"/>
      <c r="O27" s="680"/>
      <c r="P27" s="680"/>
      <c r="Q27" s="681"/>
      <c r="R27" s="682">
        <v>1032794</v>
      </c>
      <c r="S27" s="683"/>
      <c r="T27" s="683"/>
      <c r="U27" s="683"/>
      <c r="V27" s="683"/>
      <c r="W27" s="683"/>
      <c r="X27" s="683"/>
      <c r="Y27" s="684"/>
      <c r="Z27" s="685">
        <v>8.8000000000000007</v>
      </c>
      <c r="AA27" s="685"/>
      <c r="AB27" s="685"/>
      <c r="AC27" s="685"/>
      <c r="AD27" s="686" t="s">
        <v>126</v>
      </c>
      <c r="AE27" s="686"/>
      <c r="AF27" s="686"/>
      <c r="AG27" s="686"/>
      <c r="AH27" s="686"/>
      <c r="AI27" s="686"/>
      <c r="AJ27" s="686"/>
      <c r="AK27" s="686"/>
      <c r="AL27" s="687" t="s">
        <v>126</v>
      </c>
      <c r="AM27" s="688"/>
      <c r="AN27" s="688"/>
      <c r="AO27" s="689"/>
      <c r="AP27" s="679" t="s">
        <v>295</v>
      </c>
      <c r="AQ27" s="680"/>
      <c r="AR27" s="680"/>
      <c r="AS27" s="680"/>
      <c r="AT27" s="680"/>
      <c r="AU27" s="680"/>
      <c r="AV27" s="680"/>
      <c r="AW27" s="680"/>
      <c r="AX27" s="680"/>
      <c r="AY27" s="680"/>
      <c r="AZ27" s="680"/>
      <c r="BA27" s="680"/>
      <c r="BB27" s="680"/>
      <c r="BC27" s="680"/>
      <c r="BD27" s="680"/>
      <c r="BE27" s="680"/>
      <c r="BF27" s="681"/>
      <c r="BG27" s="682">
        <v>4626182</v>
      </c>
      <c r="BH27" s="683"/>
      <c r="BI27" s="683"/>
      <c r="BJ27" s="683"/>
      <c r="BK27" s="683"/>
      <c r="BL27" s="683"/>
      <c r="BM27" s="683"/>
      <c r="BN27" s="684"/>
      <c r="BO27" s="685">
        <v>100</v>
      </c>
      <c r="BP27" s="685"/>
      <c r="BQ27" s="685"/>
      <c r="BR27" s="685"/>
      <c r="BS27" s="691">
        <v>7082</v>
      </c>
      <c r="BT27" s="683"/>
      <c r="BU27" s="683"/>
      <c r="BV27" s="683"/>
      <c r="BW27" s="683"/>
      <c r="BX27" s="683"/>
      <c r="BY27" s="683"/>
      <c r="BZ27" s="683"/>
      <c r="CA27" s="683"/>
      <c r="CB27" s="692"/>
      <c r="CD27" s="697" t="s">
        <v>296</v>
      </c>
      <c r="CE27" s="698"/>
      <c r="CF27" s="698"/>
      <c r="CG27" s="698"/>
      <c r="CH27" s="698"/>
      <c r="CI27" s="698"/>
      <c r="CJ27" s="698"/>
      <c r="CK27" s="698"/>
      <c r="CL27" s="698"/>
      <c r="CM27" s="698"/>
      <c r="CN27" s="698"/>
      <c r="CO27" s="698"/>
      <c r="CP27" s="698"/>
      <c r="CQ27" s="699"/>
      <c r="CR27" s="682">
        <v>1711456</v>
      </c>
      <c r="CS27" s="718"/>
      <c r="CT27" s="718"/>
      <c r="CU27" s="718"/>
      <c r="CV27" s="718"/>
      <c r="CW27" s="718"/>
      <c r="CX27" s="718"/>
      <c r="CY27" s="719"/>
      <c r="CZ27" s="687">
        <v>14.9</v>
      </c>
      <c r="DA27" s="716"/>
      <c r="DB27" s="716"/>
      <c r="DC27" s="720"/>
      <c r="DD27" s="691">
        <v>489201</v>
      </c>
      <c r="DE27" s="718"/>
      <c r="DF27" s="718"/>
      <c r="DG27" s="718"/>
      <c r="DH27" s="718"/>
      <c r="DI27" s="718"/>
      <c r="DJ27" s="718"/>
      <c r="DK27" s="719"/>
      <c r="DL27" s="691">
        <v>489201</v>
      </c>
      <c r="DM27" s="718"/>
      <c r="DN27" s="718"/>
      <c r="DO27" s="718"/>
      <c r="DP27" s="718"/>
      <c r="DQ27" s="718"/>
      <c r="DR27" s="718"/>
      <c r="DS27" s="718"/>
      <c r="DT27" s="718"/>
      <c r="DU27" s="718"/>
      <c r="DV27" s="719"/>
      <c r="DW27" s="687">
        <v>6.3</v>
      </c>
      <c r="DX27" s="716"/>
      <c r="DY27" s="716"/>
      <c r="DZ27" s="716"/>
      <c r="EA27" s="716"/>
      <c r="EB27" s="716"/>
      <c r="EC27" s="717"/>
    </row>
    <row r="28" spans="2:133" ht="11.25" customHeight="1" x14ac:dyDescent="0.15">
      <c r="B28" s="724" t="s">
        <v>297</v>
      </c>
      <c r="C28" s="725"/>
      <c r="D28" s="725"/>
      <c r="E28" s="725"/>
      <c r="F28" s="725"/>
      <c r="G28" s="725"/>
      <c r="H28" s="725"/>
      <c r="I28" s="725"/>
      <c r="J28" s="725"/>
      <c r="K28" s="725"/>
      <c r="L28" s="725"/>
      <c r="M28" s="725"/>
      <c r="N28" s="725"/>
      <c r="O28" s="725"/>
      <c r="P28" s="725"/>
      <c r="Q28" s="726"/>
      <c r="R28" s="682" t="s">
        <v>126</v>
      </c>
      <c r="S28" s="683"/>
      <c r="T28" s="683"/>
      <c r="U28" s="683"/>
      <c r="V28" s="683"/>
      <c r="W28" s="683"/>
      <c r="X28" s="683"/>
      <c r="Y28" s="684"/>
      <c r="Z28" s="685" t="s">
        <v>126</v>
      </c>
      <c r="AA28" s="685"/>
      <c r="AB28" s="685"/>
      <c r="AC28" s="685"/>
      <c r="AD28" s="686" t="s">
        <v>126</v>
      </c>
      <c r="AE28" s="686"/>
      <c r="AF28" s="686"/>
      <c r="AG28" s="686"/>
      <c r="AH28" s="686"/>
      <c r="AI28" s="686"/>
      <c r="AJ28" s="686"/>
      <c r="AK28" s="686"/>
      <c r="AL28" s="687" t="s">
        <v>126</v>
      </c>
      <c r="AM28" s="688"/>
      <c r="AN28" s="688"/>
      <c r="AO28" s="689"/>
      <c r="AP28" s="727"/>
      <c r="AQ28" s="728"/>
      <c r="AR28" s="728"/>
      <c r="AS28" s="728"/>
      <c r="AT28" s="728"/>
      <c r="AU28" s="728"/>
      <c r="AV28" s="728"/>
      <c r="AW28" s="728"/>
      <c r="AX28" s="728"/>
      <c r="AY28" s="728"/>
      <c r="AZ28" s="728"/>
      <c r="BA28" s="728"/>
      <c r="BB28" s="728"/>
      <c r="BC28" s="728"/>
      <c r="BD28" s="728"/>
      <c r="BE28" s="728"/>
      <c r="BF28" s="729"/>
      <c r="BG28" s="682"/>
      <c r="BH28" s="683"/>
      <c r="BI28" s="683"/>
      <c r="BJ28" s="683"/>
      <c r="BK28" s="683"/>
      <c r="BL28" s="683"/>
      <c r="BM28" s="683"/>
      <c r="BN28" s="684"/>
      <c r="BO28" s="685"/>
      <c r="BP28" s="685"/>
      <c r="BQ28" s="685"/>
      <c r="BR28" s="685"/>
      <c r="BS28" s="686"/>
      <c r="BT28" s="686"/>
      <c r="BU28" s="686"/>
      <c r="BV28" s="686"/>
      <c r="BW28" s="686"/>
      <c r="BX28" s="686"/>
      <c r="BY28" s="686"/>
      <c r="BZ28" s="686"/>
      <c r="CA28" s="686"/>
      <c r="CB28" s="690"/>
      <c r="CD28" s="697" t="s">
        <v>298</v>
      </c>
      <c r="CE28" s="698"/>
      <c r="CF28" s="698"/>
      <c r="CG28" s="698"/>
      <c r="CH28" s="698"/>
      <c r="CI28" s="698"/>
      <c r="CJ28" s="698"/>
      <c r="CK28" s="698"/>
      <c r="CL28" s="698"/>
      <c r="CM28" s="698"/>
      <c r="CN28" s="698"/>
      <c r="CO28" s="698"/>
      <c r="CP28" s="698"/>
      <c r="CQ28" s="699"/>
      <c r="CR28" s="682">
        <v>1680343</v>
      </c>
      <c r="CS28" s="683"/>
      <c r="CT28" s="683"/>
      <c r="CU28" s="683"/>
      <c r="CV28" s="683"/>
      <c r="CW28" s="683"/>
      <c r="CX28" s="683"/>
      <c r="CY28" s="684"/>
      <c r="CZ28" s="687">
        <v>14.6</v>
      </c>
      <c r="DA28" s="716"/>
      <c r="DB28" s="716"/>
      <c r="DC28" s="720"/>
      <c r="DD28" s="691">
        <v>1652836</v>
      </c>
      <c r="DE28" s="683"/>
      <c r="DF28" s="683"/>
      <c r="DG28" s="683"/>
      <c r="DH28" s="683"/>
      <c r="DI28" s="683"/>
      <c r="DJ28" s="683"/>
      <c r="DK28" s="684"/>
      <c r="DL28" s="691">
        <v>1652836</v>
      </c>
      <c r="DM28" s="683"/>
      <c r="DN28" s="683"/>
      <c r="DO28" s="683"/>
      <c r="DP28" s="683"/>
      <c r="DQ28" s="683"/>
      <c r="DR28" s="683"/>
      <c r="DS28" s="683"/>
      <c r="DT28" s="683"/>
      <c r="DU28" s="683"/>
      <c r="DV28" s="684"/>
      <c r="DW28" s="687">
        <v>21.2</v>
      </c>
      <c r="DX28" s="716"/>
      <c r="DY28" s="716"/>
      <c r="DZ28" s="716"/>
      <c r="EA28" s="716"/>
      <c r="EB28" s="716"/>
      <c r="EC28" s="717"/>
    </row>
    <row r="29" spans="2:133" ht="11.25" customHeight="1" x14ac:dyDescent="0.15">
      <c r="B29" s="679" t="s">
        <v>299</v>
      </c>
      <c r="C29" s="680"/>
      <c r="D29" s="680"/>
      <c r="E29" s="680"/>
      <c r="F29" s="680"/>
      <c r="G29" s="680"/>
      <c r="H29" s="680"/>
      <c r="I29" s="680"/>
      <c r="J29" s="680"/>
      <c r="K29" s="680"/>
      <c r="L29" s="680"/>
      <c r="M29" s="680"/>
      <c r="N29" s="680"/>
      <c r="O29" s="680"/>
      <c r="P29" s="680"/>
      <c r="Q29" s="681"/>
      <c r="R29" s="682">
        <v>614883</v>
      </c>
      <c r="S29" s="683"/>
      <c r="T29" s="683"/>
      <c r="U29" s="683"/>
      <c r="V29" s="683"/>
      <c r="W29" s="683"/>
      <c r="X29" s="683"/>
      <c r="Y29" s="684"/>
      <c r="Z29" s="685">
        <v>5.2</v>
      </c>
      <c r="AA29" s="685"/>
      <c r="AB29" s="685"/>
      <c r="AC29" s="685"/>
      <c r="AD29" s="686" t="s">
        <v>126</v>
      </c>
      <c r="AE29" s="686"/>
      <c r="AF29" s="686"/>
      <c r="AG29" s="686"/>
      <c r="AH29" s="686"/>
      <c r="AI29" s="686"/>
      <c r="AJ29" s="686"/>
      <c r="AK29" s="686"/>
      <c r="AL29" s="687" t="s">
        <v>126</v>
      </c>
      <c r="AM29" s="688"/>
      <c r="AN29" s="688"/>
      <c r="AO29" s="689"/>
      <c r="AP29" s="661" t="s">
        <v>219</v>
      </c>
      <c r="AQ29" s="662"/>
      <c r="AR29" s="662"/>
      <c r="AS29" s="662"/>
      <c r="AT29" s="662"/>
      <c r="AU29" s="662"/>
      <c r="AV29" s="662"/>
      <c r="AW29" s="662"/>
      <c r="AX29" s="662"/>
      <c r="AY29" s="662"/>
      <c r="AZ29" s="662"/>
      <c r="BA29" s="662"/>
      <c r="BB29" s="662"/>
      <c r="BC29" s="662"/>
      <c r="BD29" s="662"/>
      <c r="BE29" s="662"/>
      <c r="BF29" s="663"/>
      <c r="BG29" s="661" t="s">
        <v>300</v>
      </c>
      <c r="BH29" s="722"/>
      <c r="BI29" s="722"/>
      <c r="BJ29" s="722"/>
      <c r="BK29" s="722"/>
      <c r="BL29" s="722"/>
      <c r="BM29" s="722"/>
      <c r="BN29" s="722"/>
      <c r="BO29" s="722"/>
      <c r="BP29" s="722"/>
      <c r="BQ29" s="723"/>
      <c r="BR29" s="661" t="s">
        <v>301</v>
      </c>
      <c r="BS29" s="722"/>
      <c r="BT29" s="722"/>
      <c r="BU29" s="722"/>
      <c r="BV29" s="722"/>
      <c r="BW29" s="722"/>
      <c r="BX29" s="722"/>
      <c r="BY29" s="722"/>
      <c r="BZ29" s="722"/>
      <c r="CA29" s="722"/>
      <c r="CB29" s="723"/>
      <c r="CD29" s="745" t="s">
        <v>302</v>
      </c>
      <c r="CE29" s="746"/>
      <c r="CF29" s="697" t="s">
        <v>303</v>
      </c>
      <c r="CG29" s="698"/>
      <c r="CH29" s="698"/>
      <c r="CI29" s="698"/>
      <c r="CJ29" s="698"/>
      <c r="CK29" s="698"/>
      <c r="CL29" s="698"/>
      <c r="CM29" s="698"/>
      <c r="CN29" s="698"/>
      <c r="CO29" s="698"/>
      <c r="CP29" s="698"/>
      <c r="CQ29" s="699"/>
      <c r="CR29" s="682">
        <v>1680343</v>
      </c>
      <c r="CS29" s="718"/>
      <c r="CT29" s="718"/>
      <c r="CU29" s="718"/>
      <c r="CV29" s="718"/>
      <c r="CW29" s="718"/>
      <c r="CX29" s="718"/>
      <c r="CY29" s="719"/>
      <c r="CZ29" s="687">
        <v>14.6</v>
      </c>
      <c r="DA29" s="716"/>
      <c r="DB29" s="716"/>
      <c r="DC29" s="720"/>
      <c r="DD29" s="691">
        <v>1652836</v>
      </c>
      <c r="DE29" s="718"/>
      <c r="DF29" s="718"/>
      <c r="DG29" s="718"/>
      <c r="DH29" s="718"/>
      <c r="DI29" s="718"/>
      <c r="DJ29" s="718"/>
      <c r="DK29" s="719"/>
      <c r="DL29" s="691">
        <v>1652836</v>
      </c>
      <c r="DM29" s="718"/>
      <c r="DN29" s="718"/>
      <c r="DO29" s="718"/>
      <c r="DP29" s="718"/>
      <c r="DQ29" s="718"/>
      <c r="DR29" s="718"/>
      <c r="DS29" s="718"/>
      <c r="DT29" s="718"/>
      <c r="DU29" s="718"/>
      <c r="DV29" s="719"/>
      <c r="DW29" s="687">
        <v>21.2</v>
      </c>
      <c r="DX29" s="716"/>
      <c r="DY29" s="716"/>
      <c r="DZ29" s="716"/>
      <c r="EA29" s="716"/>
      <c r="EB29" s="716"/>
      <c r="EC29" s="717"/>
    </row>
    <row r="30" spans="2:133" ht="11.25" customHeight="1" x14ac:dyDescent="0.15">
      <c r="B30" s="679" t="s">
        <v>304</v>
      </c>
      <c r="C30" s="680"/>
      <c r="D30" s="680"/>
      <c r="E30" s="680"/>
      <c r="F30" s="680"/>
      <c r="G30" s="680"/>
      <c r="H30" s="680"/>
      <c r="I30" s="680"/>
      <c r="J30" s="680"/>
      <c r="K30" s="680"/>
      <c r="L30" s="680"/>
      <c r="M30" s="680"/>
      <c r="N30" s="680"/>
      <c r="O30" s="680"/>
      <c r="P30" s="680"/>
      <c r="Q30" s="681"/>
      <c r="R30" s="682">
        <v>114475</v>
      </c>
      <c r="S30" s="683"/>
      <c r="T30" s="683"/>
      <c r="U30" s="683"/>
      <c r="V30" s="683"/>
      <c r="W30" s="683"/>
      <c r="X30" s="683"/>
      <c r="Y30" s="684"/>
      <c r="Z30" s="685">
        <v>1</v>
      </c>
      <c r="AA30" s="685"/>
      <c r="AB30" s="685"/>
      <c r="AC30" s="685"/>
      <c r="AD30" s="686" t="s">
        <v>126</v>
      </c>
      <c r="AE30" s="686"/>
      <c r="AF30" s="686"/>
      <c r="AG30" s="686"/>
      <c r="AH30" s="686"/>
      <c r="AI30" s="686"/>
      <c r="AJ30" s="686"/>
      <c r="AK30" s="686"/>
      <c r="AL30" s="687" t="s">
        <v>126</v>
      </c>
      <c r="AM30" s="688"/>
      <c r="AN30" s="688"/>
      <c r="AO30" s="689"/>
      <c r="AP30" s="730" t="s">
        <v>305</v>
      </c>
      <c r="AQ30" s="731"/>
      <c r="AR30" s="731"/>
      <c r="AS30" s="731"/>
      <c r="AT30" s="736" t="s">
        <v>306</v>
      </c>
      <c r="AU30" s="230"/>
      <c r="AV30" s="230"/>
      <c r="AW30" s="230"/>
      <c r="AX30" s="668" t="s">
        <v>183</v>
      </c>
      <c r="AY30" s="669"/>
      <c r="AZ30" s="669"/>
      <c r="BA30" s="669"/>
      <c r="BB30" s="669"/>
      <c r="BC30" s="669"/>
      <c r="BD30" s="669"/>
      <c r="BE30" s="669"/>
      <c r="BF30" s="670"/>
      <c r="BG30" s="742">
        <v>99.1</v>
      </c>
      <c r="BH30" s="743"/>
      <c r="BI30" s="743"/>
      <c r="BJ30" s="743"/>
      <c r="BK30" s="743"/>
      <c r="BL30" s="743"/>
      <c r="BM30" s="677">
        <v>94.3</v>
      </c>
      <c r="BN30" s="743"/>
      <c r="BO30" s="743"/>
      <c r="BP30" s="743"/>
      <c r="BQ30" s="744"/>
      <c r="BR30" s="742">
        <v>99.1</v>
      </c>
      <c r="BS30" s="743"/>
      <c r="BT30" s="743"/>
      <c r="BU30" s="743"/>
      <c r="BV30" s="743"/>
      <c r="BW30" s="743"/>
      <c r="BX30" s="677">
        <v>93.9</v>
      </c>
      <c r="BY30" s="743"/>
      <c r="BZ30" s="743"/>
      <c r="CA30" s="743"/>
      <c r="CB30" s="744"/>
      <c r="CD30" s="747"/>
      <c r="CE30" s="748"/>
      <c r="CF30" s="697" t="s">
        <v>307</v>
      </c>
      <c r="CG30" s="698"/>
      <c r="CH30" s="698"/>
      <c r="CI30" s="698"/>
      <c r="CJ30" s="698"/>
      <c r="CK30" s="698"/>
      <c r="CL30" s="698"/>
      <c r="CM30" s="698"/>
      <c r="CN30" s="698"/>
      <c r="CO30" s="698"/>
      <c r="CP30" s="698"/>
      <c r="CQ30" s="699"/>
      <c r="CR30" s="682">
        <v>1516832</v>
      </c>
      <c r="CS30" s="683"/>
      <c r="CT30" s="683"/>
      <c r="CU30" s="683"/>
      <c r="CV30" s="683"/>
      <c r="CW30" s="683"/>
      <c r="CX30" s="683"/>
      <c r="CY30" s="684"/>
      <c r="CZ30" s="687">
        <v>13.2</v>
      </c>
      <c r="DA30" s="716"/>
      <c r="DB30" s="716"/>
      <c r="DC30" s="720"/>
      <c r="DD30" s="691">
        <v>1491060</v>
      </c>
      <c r="DE30" s="683"/>
      <c r="DF30" s="683"/>
      <c r="DG30" s="683"/>
      <c r="DH30" s="683"/>
      <c r="DI30" s="683"/>
      <c r="DJ30" s="683"/>
      <c r="DK30" s="684"/>
      <c r="DL30" s="691">
        <v>1491060</v>
      </c>
      <c r="DM30" s="683"/>
      <c r="DN30" s="683"/>
      <c r="DO30" s="683"/>
      <c r="DP30" s="683"/>
      <c r="DQ30" s="683"/>
      <c r="DR30" s="683"/>
      <c r="DS30" s="683"/>
      <c r="DT30" s="683"/>
      <c r="DU30" s="683"/>
      <c r="DV30" s="684"/>
      <c r="DW30" s="687">
        <v>19.100000000000001</v>
      </c>
      <c r="DX30" s="716"/>
      <c r="DY30" s="716"/>
      <c r="DZ30" s="716"/>
      <c r="EA30" s="716"/>
      <c r="EB30" s="716"/>
      <c r="EC30" s="717"/>
    </row>
    <row r="31" spans="2:133" ht="11.25" customHeight="1" x14ac:dyDescent="0.15">
      <c r="B31" s="679" t="s">
        <v>308</v>
      </c>
      <c r="C31" s="680"/>
      <c r="D31" s="680"/>
      <c r="E31" s="680"/>
      <c r="F31" s="680"/>
      <c r="G31" s="680"/>
      <c r="H31" s="680"/>
      <c r="I31" s="680"/>
      <c r="J31" s="680"/>
      <c r="K31" s="680"/>
      <c r="L31" s="680"/>
      <c r="M31" s="680"/>
      <c r="N31" s="680"/>
      <c r="O31" s="680"/>
      <c r="P31" s="680"/>
      <c r="Q31" s="681"/>
      <c r="R31" s="682">
        <v>95654</v>
      </c>
      <c r="S31" s="683"/>
      <c r="T31" s="683"/>
      <c r="U31" s="683"/>
      <c r="V31" s="683"/>
      <c r="W31" s="683"/>
      <c r="X31" s="683"/>
      <c r="Y31" s="684"/>
      <c r="Z31" s="685">
        <v>0.8</v>
      </c>
      <c r="AA31" s="685"/>
      <c r="AB31" s="685"/>
      <c r="AC31" s="685"/>
      <c r="AD31" s="686" t="s">
        <v>126</v>
      </c>
      <c r="AE31" s="686"/>
      <c r="AF31" s="686"/>
      <c r="AG31" s="686"/>
      <c r="AH31" s="686"/>
      <c r="AI31" s="686"/>
      <c r="AJ31" s="686"/>
      <c r="AK31" s="686"/>
      <c r="AL31" s="687" t="s">
        <v>126</v>
      </c>
      <c r="AM31" s="688"/>
      <c r="AN31" s="688"/>
      <c r="AO31" s="689"/>
      <c r="AP31" s="732"/>
      <c r="AQ31" s="733"/>
      <c r="AR31" s="733"/>
      <c r="AS31" s="733"/>
      <c r="AT31" s="737"/>
      <c r="AU31" s="229" t="s">
        <v>309</v>
      </c>
      <c r="AV31" s="229"/>
      <c r="AW31" s="229"/>
      <c r="AX31" s="679" t="s">
        <v>310</v>
      </c>
      <c r="AY31" s="680"/>
      <c r="AZ31" s="680"/>
      <c r="BA31" s="680"/>
      <c r="BB31" s="680"/>
      <c r="BC31" s="680"/>
      <c r="BD31" s="680"/>
      <c r="BE31" s="680"/>
      <c r="BF31" s="681"/>
      <c r="BG31" s="739">
        <v>98.7</v>
      </c>
      <c r="BH31" s="718"/>
      <c r="BI31" s="718"/>
      <c r="BJ31" s="718"/>
      <c r="BK31" s="718"/>
      <c r="BL31" s="718"/>
      <c r="BM31" s="688">
        <v>94.2</v>
      </c>
      <c r="BN31" s="740"/>
      <c r="BO31" s="740"/>
      <c r="BP31" s="740"/>
      <c r="BQ31" s="741"/>
      <c r="BR31" s="739">
        <v>98.9</v>
      </c>
      <c r="BS31" s="718"/>
      <c r="BT31" s="718"/>
      <c r="BU31" s="718"/>
      <c r="BV31" s="718"/>
      <c r="BW31" s="718"/>
      <c r="BX31" s="688">
        <v>93.9</v>
      </c>
      <c r="BY31" s="740"/>
      <c r="BZ31" s="740"/>
      <c r="CA31" s="740"/>
      <c r="CB31" s="741"/>
      <c r="CD31" s="747"/>
      <c r="CE31" s="748"/>
      <c r="CF31" s="697" t="s">
        <v>311</v>
      </c>
      <c r="CG31" s="698"/>
      <c r="CH31" s="698"/>
      <c r="CI31" s="698"/>
      <c r="CJ31" s="698"/>
      <c r="CK31" s="698"/>
      <c r="CL31" s="698"/>
      <c r="CM31" s="698"/>
      <c r="CN31" s="698"/>
      <c r="CO31" s="698"/>
      <c r="CP31" s="698"/>
      <c r="CQ31" s="699"/>
      <c r="CR31" s="682">
        <v>163511</v>
      </c>
      <c r="CS31" s="718"/>
      <c r="CT31" s="718"/>
      <c r="CU31" s="718"/>
      <c r="CV31" s="718"/>
      <c r="CW31" s="718"/>
      <c r="CX31" s="718"/>
      <c r="CY31" s="719"/>
      <c r="CZ31" s="687">
        <v>1.4</v>
      </c>
      <c r="DA31" s="716"/>
      <c r="DB31" s="716"/>
      <c r="DC31" s="720"/>
      <c r="DD31" s="691">
        <v>161776</v>
      </c>
      <c r="DE31" s="718"/>
      <c r="DF31" s="718"/>
      <c r="DG31" s="718"/>
      <c r="DH31" s="718"/>
      <c r="DI31" s="718"/>
      <c r="DJ31" s="718"/>
      <c r="DK31" s="719"/>
      <c r="DL31" s="691">
        <v>161776</v>
      </c>
      <c r="DM31" s="718"/>
      <c r="DN31" s="718"/>
      <c r="DO31" s="718"/>
      <c r="DP31" s="718"/>
      <c r="DQ31" s="718"/>
      <c r="DR31" s="718"/>
      <c r="DS31" s="718"/>
      <c r="DT31" s="718"/>
      <c r="DU31" s="718"/>
      <c r="DV31" s="719"/>
      <c r="DW31" s="687">
        <v>2.1</v>
      </c>
      <c r="DX31" s="716"/>
      <c r="DY31" s="716"/>
      <c r="DZ31" s="716"/>
      <c r="EA31" s="716"/>
      <c r="EB31" s="716"/>
      <c r="EC31" s="717"/>
    </row>
    <row r="32" spans="2:133" ht="11.25" customHeight="1" x14ac:dyDescent="0.15">
      <c r="B32" s="679" t="s">
        <v>312</v>
      </c>
      <c r="C32" s="680"/>
      <c r="D32" s="680"/>
      <c r="E32" s="680"/>
      <c r="F32" s="680"/>
      <c r="G32" s="680"/>
      <c r="H32" s="680"/>
      <c r="I32" s="680"/>
      <c r="J32" s="680"/>
      <c r="K32" s="680"/>
      <c r="L32" s="680"/>
      <c r="M32" s="680"/>
      <c r="N32" s="680"/>
      <c r="O32" s="680"/>
      <c r="P32" s="680"/>
      <c r="Q32" s="681"/>
      <c r="R32" s="682">
        <v>369753</v>
      </c>
      <c r="S32" s="683"/>
      <c r="T32" s="683"/>
      <c r="U32" s="683"/>
      <c r="V32" s="683"/>
      <c r="W32" s="683"/>
      <c r="X32" s="683"/>
      <c r="Y32" s="684"/>
      <c r="Z32" s="685">
        <v>3.1</v>
      </c>
      <c r="AA32" s="685"/>
      <c r="AB32" s="685"/>
      <c r="AC32" s="685"/>
      <c r="AD32" s="686" t="s">
        <v>126</v>
      </c>
      <c r="AE32" s="686"/>
      <c r="AF32" s="686"/>
      <c r="AG32" s="686"/>
      <c r="AH32" s="686"/>
      <c r="AI32" s="686"/>
      <c r="AJ32" s="686"/>
      <c r="AK32" s="686"/>
      <c r="AL32" s="687" t="s">
        <v>126</v>
      </c>
      <c r="AM32" s="688"/>
      <c r="AN32" s="688"/>
      <c r="AO32" s="689"/>
      <c r="AP32" s="734"/>
      <c r="AQ32" s="735"/>
      <c r="AR32" s="735"/>
      <c r="AS32" s="735"/>
      <c r="AT32" s="738"/>
      <c r="AU32" s="231"/>
      <c r="AV32" s="231"/>
      <c r="AW32" s="231"/>
      <c r="AX32" s="727" t="s">
        <v>313</v>
      </c>
      <c r="AY32" s="728"/>
      <c r="AZ32" s="728"/>
      <c r="BA32" s="728"/>
      <c r="BB32" s="728"/>
      <c r="BC32" s="728"/>
      <c r="BD32" s="728"/>
      <c r="BE32" s="728"/>
      <c r="BF32" s="729"/>
      <c r="BG32" s="751">
        <v>99.3</v>
      </c>
      <c r="BH32" s="752"/>
      <c r="BI32" s="752"/>
      <c r="BJ32" s="752"/>
      <c r="BK32" s="752"/>
      <c r="BL32" s="752"/>
      <c r="BM32" s="753">
        <v>95.3</v>
      </c>
      <c r="BN32" s="752"/>
      <c r="BO32" s="752"/>
      <c r="BP32" s="752"/>
      <c r="BQ32" s="754"/>
      <c r="BR32" s="751">
        <v>99.2</v>
      </c>
      <c r="BS32" s="752"/>
      <c r="BT32" s="752"/>
      <c r="BU32" s="752"/>
      <c r="BV32" s="752"/>
      <c r="BW32" s="752"/>
      <c r="BX32" s="753">
        <v>94.8</v>
      </c>
      <c r="BY32" s="752"/>
      <c r="BZ32" s="752"/>
      <c r="CA32" s="752"/>
      <c r="CB32" s="754"/>
      <c r="CD32" s="749"/>
      <c r="CE32" s="750"/>
      <c r="CF32" s="697" t="s">
        <v>314</v>
      </c>
      <c r="CG32" s="698"/>
      <c r="CH32" s="698"/>
      <c r="CI32" s="698"/>
      <c r="CJ32" s="698"/>
      <c r="CK32" s="698"/>
      <c r="CL32" s="698"/>
      <c r="CM32" s="698"/>
      <c r="CN32" s="698"/>
      <c r="CO32" s="698"/>
      <c r="CP32" s="698"/>
      <c r="CQ32" s="699"/>
      <c r="CR32" s="682" t="s">
        <v>126</v>
      </c>
      <c r="CS32" s="683"/>
      <c r="CT32" s="683"/>
      <c r="CU32" s="683"/>
      <c r="CV32" s="683"/>
      <c r="CW32" s="683"/>
      <c r="CX32" s="683"/>
      <c r="CY32" s="684"/>
      <c r="CZ32" s="687" t="s">
        <v>126</v>
      </c>
      <c r="DA32" s="716"/>
      <c r="DB32" s="716"/>
      <c r="DC32" s="720"/>
      <c r="DD32" s="691" t="s">
        <v>126</v>
      </c>
      <c r="DE32" s="683"/>
      <c r="DF32" s="683"/>
      <c r="DG32" s="683"/>
      <c r="DH32" s="683"/>
      <c r="DI32" s="683"/>
      <c r="DJ32" s="683"/>
      <c r="DK32" s="684"/>
      <c r="DL32" s="691" t="s">
        <v>126</v>
      </c>
      <c r="DM32" s="683"/>
      <c r="DN32" s="683"/>
      <c r="DO32" s="683"/>
      <c r="DP32" s="683"/>
      <c r="DQ32" s="683"/>
      <c r="DR32" s="683"/>
      <c r="DS32" s="683"/>
      <c r="DT32" s="683"/>
      <c r="DU32" s="683"/>
      <c r="DV32" s="684"/>
      <c r="DW32" s="687" t="s">
        <v>126</v>
      </c>
      <c r="DX32" s="716"/>
      <c r="DY32" s="716"/>
      <c r="DZ32" s="716"/>
      <c r="EA32" s="716"/>
      <c r="EB32" s="716"/>
      <c r="EC32" s="717"/>
    </row>
    <row r="33" spans="2:133" ht="11.25" customHeight="1" x14ac:dyDescent="0.15">
      <c r="B33" s="679" t="s">
        <v>315</v>
      </c>
      <c r="C33" s="680"/>
      <c r="D33" s="680"/>
      <c r="E33" s="680"/>
      <c r="F33" s="680"/>
      <c r="G33" s="680"/>
      <c r="H33" s="680"/>
      <c r="I33" s="680"/>
      <c r="J33" s="680"/>
      <c r="K33" s="680"/>
      <c r="L33" s="680"/>
      <c r="M33" s="680"/>
      <c r="N33" s="680"/>
      <c r="O33" s="680"/>
      <c r="P33" s="680"/>
      <c r="Q33" s="681"/>
      <c r="R33" s="682">
        <v>329764</v>
      </c>
      <c r="S33" s="683"/>
      <c r="T33" s="683"/>
      <c r="U33" s="683"/>
      <c r="V33" s="683"/>
      <c r="W33" s="683"/>
      <c r="X33" s="683"/>
      <c r="Y33" s="684"/>
      <c r="Z33" s="685">
        <v>2.8</v>
      </c>
      <c r="AA33" s="685"/>
      <c r="AB33" s="685"/>
      <c r="AC33" s="685"/>
      <c r="AD33" s="686" t="s">
        <v>126</v>
      </c>
      <c r="AE33" s="686"/>
      <c r="AF33" s="686"/>
      <c r="AG33" s="686"/>
      <c r="AH33" s="686"/>
      <c r="AI33" s="686"/>
      <c r="AJ33" s="686"/>
      <c r="AK33" s="686"/>
      <c r="AL33" s="687" t="s">
        <v>126</v>
      </c>
      <c r="AM33" s="688"/>
      <c r="AN33" s="688"/>
      <c r="AO33" s="689"/>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7" t="s">
        <v>316</v>
      </c>
      <c r="CE33" s="698"/>
      <c r="CF33" s="698"/>
      <c r="CG33" s="698"/>
      <c r="CH33" s="698"/>
      <c r="CI33" s="698"/>
      <c r="CJ33" s="698"/>
      <c r="CK33" s="698"/>
      <c r="CL33" s="698"/>
      <c r="CM33" s="698"/>
      <c r="CN33" s="698"/>
      <c r="CO33" s="698"/>
      <c r="CP33" s="698"/>
      <c r="CQ33" s="699"/>
      <c r="CR33" s="682">
        <v>5253964</v>
      </c>
      <c r="CS33" s="718"/>
      <c r="CT33" s="718"/>
      <c r="CU33" s="718"/>
      <c r="CV33" s="718"/>
      <c r="CW33" s="718"/>
      <c r="CX33" s="718"/>
      <c r="CY33" s="719"/>
      <c r="CZ33" s="687">
        <v>45.7</v>
      </c>
      <c r="DA33" s="716"/>
      <c r="DB33" s="716"/>
      <c r="DC33" s="720"/>
      <c r="DD33" s="691">
        <v>4421400</v>
      </c>
      <c r="DE33" s="718"/>
      <c r="DF33" s="718"/>
      <c r="DG33" s="718"/>
      <c r="DH33" s="718"/>
      <c r="DI33" s="718"/>
      <c r="DJ33" s="718"/>
      <c r="DK33" s="719"/>
      <c r="DL33" s="691">
        <v>3096598</v>
      </c>
      <c r="DM33" s="718"/>
      <c r="DN33" s="718"/>
      <c r="DO33" s="718"/>
      <c r="DP33" s="718"/>
      <c r="DQ33" s="718"/>
      <c r="DR33" s="718"/>
      <c r="DS33" s="718"/>
      <c r="DT33" s="718"/>
      <c r="DU33" s="718"/>
      <c r="DV33" s="719"/>
      <c r="DW33" s="687">
        <v>39.700000000000003</v>
      </c>
      <c r="DX33" s="716"/>
      <c r="DY33" s="716"/>
      <c r="DZ33" s="716"/>
      <c r="EA33" s="716"/>
      <c r="EB33" s="716"/>
      <c r="EC33" s="717"/>
    </row>
    <row r="34" spans="2:133" ht="11.25" customHeight="1" x14ac:dyDescent="0.15">
      <c r="B34" s="679" t="s">
        <v>317</v>
      </c>
      <c r="C34" s="680"/>
      <c r="D34" s="680"/>
      <c r="E34" s="680"/>
      <c r="F34" s="680"/>
      <c r="G34" s="680"/>
      <c r="H34" s="680"/>
      <c r="I34" s="680"/>
      <c r="J34" s="680"/>
      <c r="K34" s="680"/>
      <c r="L34" s="680"/>
      <c r="M34" s="680"/>
      <c r="N34" s="680"/>
      <c r="O34" s="680"/>
      <c r="P34" s="680"/>
      <c r="Q34" s="681"/>
      <c r="R34" s="682">
        <v>186120</v>
      </c>
      <c r="S34" s="683"/>
      <c r="T34" s="683"/>
      <c r="U34" s="683"/>
      <c r="V34" s="683"/>
      <c r="W34" s="683"/>
      <c r="X34" s="683"/>
      <c r="Y34" s="684"/>
      <c r="Z34" s="685">
        <v>1.6</v>
      </c>
      <c r="AA34" s="685"/>
      <c r="AB34" s="685"/>
      <c r="AC34" s="685"/>
      <c r="AD34" s="686">
        <v>285</v>
      </c>
      <c r="AE34" s="686"/>
      <c r="AF34" s="686"/>
      <c r="AG34" s="686"/>
      <c r="AH34" s="686"/>
      <c r="AI34" s="686"/>
      <c r="AJ34" s="686"/>
      <c r="AK34" s="686"/>
      <c r="AL34" s="687">
        <v>0</v>
      </c>
      <c r="AM34" s="688"/>
      <c r="AN34" s="688"/>
      <c r="AO34" s="689"/>
      <c r="AP34" s="234"/>
      <c r="AQ34" s="661" t="s">
        <v>318</v>
      </c>
      <c r="AR34" s="662"/>
      <c r="AS34" s="662"/>
      <c r="AT34" s="662"/>
      <c r="AU34" s="662"/>
      <c r="AV34" s="662"/>
      <c r="AW34" s="662"/>
      <c r="AX34" s="662"/>
      <c r="AY34" s="662"/>
      <c r="AZ34" s="662"/>
      <c r="BA34" s="662"/>
      <c r="BB34" s="662"/>
      <c r="BC34" s="662"/>
      <c r="BD34" s="662"/>
      <c r="BE34" s="662"/>
      <c r="BF34" s="663"/>
      <c r="BG34" s="661" t="s">
        <v>319</v>
      </c>
      <c r="BH34" s="662"/>
      <c r="BI34" s="662"/>
      <c r="BJ34" s="662"/>
      <c r="BK34" s="662"/>
      <c r="BL34" s="662"/>
      <c r="BM34" s="662"/>
      <c r="BN34" s="662"/>
      <c r="BO34" s="662"/>
      <c r="BP34" s="662"/>
      <c r="BQ34" s="662"/>
      <c r="BR34" s="662"/>
      <c r="BS34" s="662"/>
      <c r="BT34" s="662"/>
      <c r="BU34" s="662"/>
      <c r="BV34" s="662"/>
      <c r="BW34" s="662"/>
      <c r="BX34" s="662"/>
      <c r="BY34" s="662"/>
      <c r="BZ34" s="662"/>
      <c r="CA34" s="662"/>
      <c r="CB34" s="663"/>
      <c r="CD34" s="697" t="s">
        <v>320</v>
      </c>
      <c r="CE34" s="698"/>
      <c r="CF34" s="698"/>
      <c r="CG34" s="698"/>
      <c r="CH34" s="698"/>
      <c r="CI34" s="698"/>
      <c r="CJ34" s="698"/>
      <c r="CK34" s="698"/>
      <c r="CL34" s="698"/>
      <c r="CM34" s="698"/>
      <c r="CN34" s="698"/>
      <c r="CO34" s="698"/>
      <c r="CP34" s="698"/>
      <c r="CQ34" s="699"/>
      <c r="CR34" s="682">
        <v>1460325</v>
      </c>
      <c r="CS34" s="683"/>
      <c r="CT34" s="683"/>
      <c r="CU34" s="683"/>
      <c r="CV34" s="683"/>
      <c r="CW34" s="683"/>
      <c r="CX34" s="683"/>
      <c r="CY34" s="684"/>
      <c r="CZ34" s="687">
        <v>12.7</v>
      </c>
      <c r="DA34" s="716"/>
      <c r="DB34" s="716"/>
      <c r="DC34" s="720"/>
      <c r="DD34" s="691">
        <v>1120295</v>
      </c>
      <c r="DE34" s="683"/>
      <c r="DF34" s="683"/>
      <c r="DG34" s="683"/>
      <c r="DH34" s="683"/>
      <c r="DI34" s="683"/>
      <c r="DJ34" s="683"/>
      <c r="DK34" s="684"/>
      <c r="DL34" s="691">
        <v>939659</v>
      </c>
      <c r="DM34" s="683"/>
      <c r="DN34" s="683"/>
      <c r="DO34" s="683"/>
      <c r="DP34" s="683"/>
      <c r="DQ34" s="683"/>
      <c r="DR34" s="683"/>
      <c r="DS34" s="683"/>
      <c r="DT34" s="683"/>
      <c r="DU34" s="683"/>
      <c r="DV34" s="684"/>
      <c r="DW34" s="687">
        <v>12</v>
      </c>
      <c r="DX34" s="716"/>
      <c r="DY34" s="716"/>
      <c r="DZ34" s="716"/>
      <c r="EA34" s="716"/>
      <c r="EB34" s="716"/>
      <c r="EC34" s="717"/>
    </row>
    <row r="35" spans="2:133" ht="11.25" customHeight="1" x14ac:dyDescent="0.15">
      <c r="B35" s="679" t="s">
        <v>321</v>
      </c>
      <c r="C35" s="680"/>
      <c r="D35" s="680"/>
      <c r="E35" s="680"/>
      <c r="F35" s="680"/>
      <c r="G35" s="680"/>
      <c r="H35" s="680"/>
      <c r="I35" s="680"/>
      <c r="J35" s="680"/>
      <c r="K35" s="680"/>
      <c r="L35" s="680"/>
      <c r="M35" s="680"/>
      <c r="N35" s="680"/>
      <c r="O35" s="680"/>
      <c r="P35" s="680"/>
      <c r="Q35" s="681"/>
      <c r="R35" s="682">
        <v>745000</v>
      </c>
      <c r="S35" s="683"/>
      <c r="T35" s="683"/>
      <c r="U35" s="683"/>
      <c r="V35" s="683"/>
      <c r="W35" s="683"/>
      <c r="X35" s="683"/>
      <c r="Y35" s="684"/>
      <c r="Z35" s="685">
        <v>6.3</v>
      </c>
      <c r="AA35" s="685"/>
      <c r="AB35" s="685"/>
      <c r="AC35" s="685"/>
      <c r="AD35" s="686" t="s">
        <v>126</v>
      </c>
      <c r="AE35" s="686"/>
      <c r="AF35" s="686"/>
      <c r="AG35" s="686"/>
      <c r="AH35" s="686"/>
      <c r="AI35" s="686"/>
      <c r="AJ35" s="686"/>
      <c r="AK35" s="686"/>
      <c r="AL35" s="687" t="s">
        <v>126</v>
      </c>
      <c r="AM35" s="688"/>
      <c r="AN35" s="688"/>
      <c r="AO35" s="689"/>
      <c r="AP35" s="234"/>
      <c r="AQ35" s="755" t="s">
        <v>322</v>
      </c>
      <c r="AR35" s="756"/>
      <c r="AS35" s="756"/>
      <c r="AT35" s="756"/>
      <c r="AU35" s="756"/>
      <c r="AV35" s="756"/>
      <c r="AW35" s="756"/>
      <c r="AX35" s="756"/>
      <c r="AY35" s="757"/>
      <c r="AZ35" s="671">
        <v>2471116</v>
      </c>
      <c r="BA35" s="672"/>
      <c r="BB35" s="672"/>
      <c r="BC35" s="672"/>
      <c r="BD35" s="672"/>
      <c r="BE35" s="672"/>
      <c r="BF35" s="758"/>
      <c r="BG35" s="693" t="s">
        <v>323</v>
      </c>
      <c r="BH35" s="694"/>
      <c r="BI35" s="694"/>
      <c r="BJ35" s="694"/>
      <c r="BK35" s="694"/>
      <c r="BL35" s="694"/>
      <c r="BM35" s="694"/>
      <c r="BN35" s="694"/>
      <c r="BO35" s="694"/>
      <c r="BP35" s="694"/>
      <c r="BQ35" s="694"/>
      <c r="BR35" s="694"/>
      <c r="BS35" s="694"/>
      <c r="BT35" s="694"/>
      <c r="BU35" s="695"/>
      <c r="BV35" s="671">
        <v>73225</v>
      </c>
      <c r="BW35" s="672"/>
      <c r="BX35" s="672"/>
      <c r="BY35" s="672"/>
      <c r="BZ35" s="672"/>
      <c r="CA35" s="672"/>
      <c r="CB35" s="758"/>
      <c r="CD35" s="697" t="s">
        <v>324</v>
      </c>
      <c r="CE35" s="698"/>
      <c r="CF35" s="698"/>
      <c r="CG35" s="698"/>
      <c r="CH35" s="698"/>
      <c r="CI35" s="698"/>
      <c r="CJ35" s="698"/>
      <c r="CK35" s="698"/>
      <c r="CL35" s="698"/>
      <c r="CM35" s="698"/>
      <c r="CN35" s="698"/>
      <c r="CO35" s="698"/>
      <c r="CP35" s="698"/>
      <c r="CQ35" s="699"/>
      <c r="CR35" s="682">
        <v>90173</v>
      </c>
      <c r="CS35" s="718"/>
      <c r="CT35" s="718"/>
      <c r="CU35" s="718"/>
      <c r="CV35" s="718"/>
      <c r="CW35" s="718"/>
      <c r="CX35" s="718"/>
      <c r="CY35" s="719"/>
      <c r="CZ35" s="687">
        <v>0.8</v>
      </c>
      <c r="DA35" s="716"/>
      <c r="DB35" s="716"/>
      <c r="DC35" s="720"/>
      <c r="DD35" s="691">
        <v>56449</v>
      </c>
      <c r="DE35" s="718"/>
      <c r="DF35" s="718"/>
      <c r="DG35" s="718"/>
      <c r="DH35" s="718"/>
      <c r="DI35" s="718"/>
      <c r="DJ35" s="718"/>
      <c r="DK35" s="719"/>
      <c r="DL35" s="691">
        <v>56449</v>
      </c>
      <c r="DM35" s="718"/>
      <c r="DN35" s="718"/>
      <c r="DO35" s="718"/>
      <c r="DP35" s="718"/>
      <c r="DQ35" s="718"/>
      <c r="DR35" s="718"/>
      <c r="DS35" s="718"/>
      <c r="DT35" s="718"/>
      <c r="DU35" s="718"/>
      <c r="DV35" s="719"/>
      <c r="DW35" s="687">
        <v>0.7</v>
      </c>
      <c r="DX35" s="716"/>
      <c r="DY35" s="716"/>
      <c r="DZ35" s="716"/>
      <c r="EA35" s="716"/>
      <c r="EB35" s="716"/>
      <c r="EC35" s="717"/>
    </row>
    <row r="36" spans="2:133" ht="11.25" customHeight="1" x14ac:dyDescent="0.15">
      <c r="B36" s="679" t="s">
        <v>325</v>
      </c>
      <c r="C36" s="680"/>
      <c r="D36" s="680"/>
      <c r="E36" s="680"/>
      <c r="F36" s="680"/>
      <c r="G36" s="680"/>
      <c r="H36" s="680"/>
      <c r="I36" s="680"/>
      <c r="J36" s="680"/>
      <c r="K36" s="680"/>
      <c r="L36" s="680"/>
      <c r="M36" s="680"/>
      <c r="N36" s="680"/>
      <c r="O36" s="680"/>
      <c r="P36" s="680"/>
      <c r="Q36" s="681"/>
      <c r="R36" s="682" t="s">
        <v>126</v>
      </c>
      <c r="S36" s="683"/>
      <c r="T36" s="683"/>
      <c r="U36" s="683"/>
      <c r="V36" s="683"/>
      <c r="W36" s="683"/>
      <c r="X36" s="683"/>
      <c r="Y36" s="684"/>
      <c r="Z36" s="685" t="s">
        <v>126</v>
      </c>
      <c r="AA36" s="685"/>
      <c r="AB36" s="685"/>
      <c r="AC36" s="685"/>
      <c r="AD36" s="686" t="s">
        <v>126</v>
      </c>
      <c r="AE36" s="686"/>
      <c r="AF36" s="686"/>
      <c r="AG36" s="686"/>
      <c r="AH36" s="686"/>
      <c r="AI36" s="686"/>
      <c r="AJ36" s="686"/>
      <c r="AK36" s="686"/>
      <c r="AL36" s="687" t="s">
        <v>126</v>
      </c>
      <c r="AM36" s="688"/>
      <c r="AN36" s="688"/>
      <c r="AO36" s="689"/>
      <c r="AQ36" s="759" t="s">
        <v>326</v>
      </c>
      <c r="AR36" s="760"/>
      <c r="AS36" s="760"/>
      <c r="AT36" s="760"/>
      <c r="AU36" s="760"/>
      <c r="AV36" s="760"/>
      <c r="AW36" s="760"/>
      <c r="AX36" s="760"/>
      <c r="AY36" s="761"/>
      <c r="AZ36" s="682">
        <v>819182</v>
      </c>
      <c r="BA36" s="683"/>
      <c r="BB36" s="683"/>
      <c r="BC36" s="683"/>
      <c r="BD36" s="718"/>
      <c r="BE36" s="718"/>
      <c r="BF36" s="741"/>
      <c r="BG36" s="697" t="s">
        <v>327</v>
      </c>
      <c r="BH36" s="698"/>
      <c r="BI36" s="698"/>
      <c r="BJ36" s="698"/>
      <c r="BK36" s="698"/>
      <c r="BL36" s="698"/>
      <c r="BM36" s="698"/>
      <c r="BN36" s="698"/>
      <c r="BO36" s="698"/>
      <c r="BP36" s="698"/>
      <c r="BQ36" s="698"/>
      <c r="BR36" s="698"/>
      <c r="BS36" s="698"/>
      <c r="BT36" s="698"/>
      <c r="BU36" s="699"/>
      <c r="BV36" s="682">
        <v>41698</v>
      </c>
      <c r="BW36" s="683"/>
      <c r="BX36" s="683"/>
      <c r="BY36" s="683"/>
      <c r="BZ36" s="683"/>
      <c r="CA36" s="683"/>
      <c r="CB36" s="692"/>
      <c r="CD36" s="697" t="s">
        <v>328</v>
      </c>
      <c r="CE36" s="698"/>
      <c r="CF36" s="698"/>
      <c r="CG36" s="698"/>
      <c r="CH36" s="698"/>
      <c r="CI36" s="698"/>
      <c r="CJ36" s="698"/>
      <c r="CK36" s="698"/>
      <c r="CL36" s="698"/>
      <c r="CM36" s="698"/>
      <c r="CN36" s="698"/>
      <c r="CO36" s="698"/>
      <c r="CP36" s="698"/>
      <c r="CQ36" s="699"/>
      <c r="CR36" s="682">
        <v>1891862</v>
      </c>
      <c r="CS36" s="683"/>
      <c r="CT36" s="683"/>
      <c r="CU36" s="683"/>
      <c r="CV36" s="683"/>
      <c r="CW36" s="683"/>
      <c r="CX36" s="683"/>
      <c r="CY36" s="684"/>
      <c r="CZ36" s="687">
        <v>16.5</v>
      </c>
      <c r="DA36" s="716"/>
      <c r="DB36" s="716"/>
      <c r="DC36" s="720"/>
      <c r="DD36" s="691">
        <v>1802927</v>
      </c>
      <c r="DE36" s="683"/>
      <c r="DF36" s="683"/>
      <c r="DG36" s="683"/>
      <c r="DH36" s="683"/>
      <c r="DI36" s="683"/>
      <c r="DJ36" s="683"/>
      <c r="DK36" s="684"/>
      <c r="DL36" s="691">
        <v>1119055</v>
      </c>
      <c r="DM36" s="683"/>
      <c r="DN36" s="683"/>
      <c r="DO36" s="683"/>
      <c r="DP36" s="683"/>
      <c r="DQ36" s="683"/>
      <c r="DR36" s="683"/>
      <c r="DS36" s="683"/>
      <c r="DT36" s="683"/>
      <c r="DU36" s="683"/>
      <c r="DV36" s="684"/>
      <c r="DW36" s="687">
        <v>14.3</v>
      </c>
      <c r="DX36" s="716"/>
      <c r="DY36" s="716"/>
      <c r="DZ36" s="716"/>
      <c r="EA36" s="716"/>
      <c r="EB36" s="716"/>
      <c r="EC36" s="717"/>
    </row>
    <row r="37" spans="2:133" ht="11.25" customHeight="1" x14ac:dyDescent="0.15">
      <c r="B37" s="679" t="s">
        <v>329</v>
      </c>
      <c r="C37" s="680"/>
      <c r="D37" s="680"/>
      <c r="E37" s="680"/>
      <c r="F37" s="680"/>
      <c r="G37" s="680"/>
      <c r="H37" s="680"/>
      <c r="I37" s="680"/>
      <c r="J37" s="680"/>
      <c r="K37" s="680"/>
      <c r="L37" s="680"/>
      <c r="M37" s="680"/>
      <c r="N37" s="680"/>
      <c r="O37" s="680"/>
      <c r="P37" s="680"/>
      <c r="Q37" s="681"/>
      <c r="R37" s="682">
        <v>550000</v>
      </c>
      <c r="S37" s="683"/>
      <c r="T37" s="683"/>
      <c r="U37" s="683"/>
      <c r="V37" s="683"/>
      <c r="W37" s="683"/>
      <c r="X37" s="683"/>
      <c r="Y37" s="684"/>
      <c r="Z37" s="685">
        <v>4.7</v>
      </c>
      <c r="AA37" s="685"/>
      <c r="AB37" s="685"/>
      <c r="AC37" s="685"/>
      <c r="AD37" s="686" t="s">
        <v>126</v>
      </c>
      <c r="AE37" s="686"/>
      <c r="AF37" s="686"/>
      <c r="AG37" s="686"/>
      <c r="AH37" s="686"/>
      <c r="AI37" s="686"/>
      <c r="AJ37" s="686"/>
      <c r="AK37" s="686"/>
      <c r="AL37" s="687" t="s">
        <v>126</v>
      </c>
      <c r="AM37" s="688"/>
      <c r="AN37" s="688"/>
      <c r="AO37" s="689"/>
      <c r="AQ37" s="759" t="s">
        <v>330</v>
      </c>
      <c r="AR37" s="760"/>
      <c r="AS37" s="760"/>
      <c r="AT37" s="760"/>
      <c r="AU37" s="760"/>
      <c r="AV37" s="760"/>
      <c r="AW37" s="760"/>
      <c r="AX37" s="760"/>
      <c r="AY37" s="761"/>
      <c r="AZ37" s="682">
        <v>383132</v>
      </c>
      <c r="BA37" s="683"/>
      <c r="BB37" s="683"/>
      <c r="BC37" s="683"/>
      <c r="BD37" s="718"/>
      <c r="BE37" s="718"/>
      <c r="BF37" s="741"/>
      <c r="BG37" s="697" t="s">
        <v>331</v>
      </c>
      <c r="BH37" s="698"/>
      <c r="BI37" s="698"/>
      <c r="BJ37" s="698"/>
      <c r="BK37" s="698"/>
      <c r="BL37" s="698"/>
      <c r="BM37" s="698"/>
      <c r="BN37" s="698"/>
      <c r="BO37" s="698"/>
      <c r="BP37" s="698"/>
      <c r="BQ37" s="698"/>
      <c r="BR37" s="698"/>
      <c r="BS37" s="698"/>
      <c r="BT37" s="698"/>
      <c r="BU37" s="699"/>
      <c r="BV37" s="682">
        <v>3670</v>
      </c>
      <c r="BW37" s="683"/>
      <c r="BX37" s="683"/>
      <c r="BY37" s="683"/>
      <c r="BZ37" s="683"/>
      <c r="CA37" s="683"/>
      <c r="CB37" s="692"/>
      <c r="CD37" s="697" t="s">
        <v>332</v>
      </c>
      <c r="CE37" s="698"/>
      <c r="CF37" s="698"/>
      <c r="CG37" s="698"/>
      <c r="CH37" s="698"/>
      <c r="CI37" s="698"/>
      <c r="CJ37" s="698"/>
      <c r="CK37" s="698"/>
      <c r="CL37" s="698"/>
      <c r="CM37" s="698"/>
      <c r="CN37" s="698"/>
      <c r="CO37" s="698"/>
      <c r="CP37" s="698"/>
      <c r="CQ37" s="699"/>
      <c r="CR37" s="682">
        <v>490867</v>
      </c>
      <c r="CS37" s="718"/>
      <c r="CT37" s="718"/>
      <c r="CU37" s="718"/>
      <c r="CV37" s="718"/>
      <c r="CW37" s="718"/>
      <c r="CX37" s="718"/>
      <c r="CY37" s="719"/>
      <c r="CZ37" s="687">
        <v>4.3</v>
      </c>
      <c r="DA37" s="716"/>
      <c r="DB37" s="716"/>
      <c r="DC37" s="720"/>
      <c r="DD37" s="691">
        <v>490430</v>
      </c>
      <c r="DE37" s="718"/>
      <c r="DF37" s="718"/>
      <c r="DG37" s="718"/>
      <c r="DH37" s="718"/>
      <c r="DI37" s="718"/>
      <c r="DJ37" s="718"/>
      <c r="DK37" s="719"/>
      <c r="DL37" s="691">
        <v>432685</v>
      </c>
      <c r="DM37" s="718"/>
      <c r="DN37" s="718"/>
      <c r="DO37" s="718"/>
      <c r="DP37" s="718"/>
      <c r="DQ37" s="718"/>
      <c r="DR37" s="718"/>
      <c r="DS37" s="718"/>
      <c r="DT37" s="718"/>
      <c r="DU37" s="718"/>
      <c r="DV37" s="719"/>
      <c r="DW37" s="687">
        <v>5.5</v>
      </c>
      <c r="DX37" s="716"/>
      <c r="DY37" s="716"/>
      <c r="DZ37" s="716"/>
      <c r="EA37" s="716"/>
      <c r="EB37" s="716"/>
      <c r="EC37" s="717"/>
    </row>
    <row r="38" spans="2:133" ht="11.25" customHeight="1" x14ac:dyDescent="0.15">
      <c r="B38" s="727" t="s">
        <v>333</v>
      </c>
      <c r="C38" s="728"/>
      <c r="D38" s="728"/>
      <c r="E38" s="728"/>
      <c r="F38" s="728"/>
      <c r="G38" s="728"/>
      <c r="H38" s="728"/>
      <c r="I38" s="728"/>
      <c r="J38" s="728"/>
      <c r="K38" s="728"/>
      <c r="L38" s="728"/>
      <c r="M38" s="728"/>
      <c r="N38" s="728"/>
      <c r="O38" s="728"/>
      <c r="P38" s="728"/>
      <c r="Q38" s="729"/>
      <c r="R38" s="762">
        <v>11745238</v>
      </c>
      <c r="S38" s="763"/>
      <c r="T38" s="763"/>
      <c r="U38" s="763"/>
      <c r="V38" s="763"/>
      <c r="W38" s="763"/>
      <c r="X38" s="763"/>
      <c r="Y38" s="764"/>
      <c r="Z38" s="765">
        <v>100</v>
      </c>
      <c r="AA38" s="765"/>
      <c r="AB38" s="765"/>
      <c r="AC38" s="765"/>
      <c r="AD38" s="766">
        <v>7258423</v>
      </c>
      <c r="AE38" s="766"/>
      <c r="AF38" s="766"/>
      <c r="AG38" s="766"/>
      <c r="AH38" s="766"/>
      <c r="AI38" s="766"/>
      <c r="AJ38" s="766"/>
      <c r="AK38" s="766"/>
      <c r="AL38" s="767">
        <v>100</v>
      </c>
      <c r="AM38" s="753"/>
      <c r="AN38" s="753"/>
      <c r="AO38" s="768"/>
      <c r="AQ38" s="759" t="s">
        <v>334</v>
      </c>
      <c r="AR38" s="760"/>
      <c r="AS38" s="760"/>
      <c r="AT38" s="760"/>
      <c r="AU38" s="760"/>
      <c r="AV38" s="760"/>
      <c r="AW38" s="760"/>
      <c r="AX38" s="760"/>
      <c r="AY38" s="761"/>
      <c r="AZ38" s="682">
        <v>185851</v>
      </c>
      <c r="BA38" s="683"/>
      <c r="BB38" s="683"/>
      <c r="BC38" s="683"/>
      <c r="BD38" s="718"/>
      <c r="BE38" s="718"/>
      <c r="BF38" s="741"/>
      <c r="BG38" s="697" t="s">
        <v>335</v>
      </c>
      <c r="BH38" s="698"/>
      <c r="BI38" s="698"/>
      <c r="BJ38" s="698"/>
      <c r="BK38" s="698"/>
      <c r="BL38" s="698"/>
      <c r="BM38" s="698"/>
      <c r="BN38" s="698"/>
      <c r="BO38" s="698"/>
      <c r="BP38" s="698"/>
      <c r="BQ38" s="698"/>
      <c r="BR38" s="698"/>
      <c r="BS38" s="698"/>
      <c r="BT38" s="698"/>
      <c r="BU38" s="699"/>
      <c r="BV38" s="682">
        <v>5790</v>
      </c>
      <c r="BW38" s="683"/>
      <c r="BX38" s="683"/>
      <c r="BY38" s="683"/>
      <c r="BZ38" s="683"/>
      <c r="CA38" s="683"/>
      <c r="CB38" s="692"/>
      <c r="CD38" s="697" t="s">
        <v>336</v>
      </c>
      <c r="CE38" s="698"/>
      <c r="CF38" s="698"/>
      <c r="CG38" s="698"/>
      <c r="CH38" s="698"/>
      <c r="CI38" s="698"/>
      <c r="CJ38" s="698"/>
      <c r="CK38" s="698"/>
      <c r="CL38" s="698"/>
      <c r="CM38" s="698"/>
      <c r="CN38" s="698"/>
      <c r="CO38" s="698"/>
      <c r="CP38" s="698"/>
      <c r="CQ38" s="699"/>
      <c r="CR38" s="682">
        <v>1466083</v>
      </c>
      <c r="CS38" s="683"/>
      <c r="CT38" s="683"/>
      <c r="CU38" s="683"/>
      <c r="CV38" s="683"/>
      <c r="CW38" s="683"/>
      <c r="CX38" s="683"/>
      <c r="CY38" s="684"/>
      <c r="CZ38" s="687">
        <v>12.8</v>
      </c>
      <c r="DA38" s="716"/>
      <c r="DB38" s="716"/>
      <c r="DC38" s="720"/>
      <c r="DD38" s="691">
        <v>1287853</v>
      </c>
      <c r="DE38" s="683"/>
      <c r="DF38" s="683"/>
      <c r="DG38" s="683"/>
      <c r="DH38" s="683"/>
      <c r="DI38" s="683"/>
      <c r="DJ38" s="683"/>
      <c r="DK38" s="684"/>
      <c r="DL38" s="691">
        <v>981435</v>
      </c>
      <c r="DM38" s="683"/>
      <c r="DN38" s="683"/>
      <c r="DO38" s="683"/>
      <c r="DP38" s="683"/>
      <c r="DQ38" s="683"/>
      <c r="DR38" s="683"/>
      <c r="DS38" s="683"/>
      <c r="DT38" s="683"/>
      <c r="DU38" s="683"/>
      <c r="DV38" s="684"/>
      <c r="DW38" s="687">
        <v>12.6</v>
      </c>
      <c r="DX38" s="716"/>
      <c r="DY38" s="716"/>
      <c r="DZ38" s="716"/>
      <c r="EA38" s="716"/>
      <c r="EB38" s="716"/>
      <c r="EC38" s="717"/>
    </row>
    <row r="39" spans="2:133" ht="11.25" customHeight="1" x14ac:dyDescent="0.15">
      <c r="AQ39" s="759" t="s">
        <v>337</v>
      </c>
      <c r="AR39" s="760"/>
      <c r="AS39" s="760"/>
      <c r="AT39" s="760"/>
      <c r="AU39" s="760"/>
      <c r="AV39" s="760"/>
      <c r="AW39" s="760"/>
      <c r="AX39" s="760"/>
      <c r="AY39" s="761"/>
      <c r="AZ39" s="682">
        <v>55869</v>
      </c>
      <c r="BA39" s="683"/>
      <c r="BB39" s="683"/>
      <c r="BC39" s="683"/>
      <c r="BD39" s="718"/>
      <c r="BE39" s="718"/>
      <c r="BF39" s="741"/>
      <c r="BG39" s="773" t="s">
        <v>338</v>
      </c>
      <c r="BH39" s="774"/>
      <c r="BI39" s="774"/>
      <c r="BJ39" s="774"/>
      <c r="BK39" s="774"/>
      <c r="BL39" s="235"/>
      <c r="BM39" s="698" t="s">
        <v>339</v>
      </c>
      <c r="BN39" s="698"/>
      <c r="BO39" s="698"/>
      <c r="BP39" s="698"/>
      <c r="BQ39" s="698"/>
      <c r="BR39" s="698"/>
      <c r="BS39" s="698"/>
      <c r="BT39" s="698"/>
      <c r="BU39" s="699"/>
      <c r="BV39" s="682">
        <v>95</v>
      </c>
      <c r="BW39" s="683"/>
      <c r="BX39" s="683"/>
      <c r="BY39" s="683"/>
      <c r="BZ39" s="683"/>
      <c r="CA39" s="683"/>
      <c r="CB39" s="692"/>
      <c r="CD39" s="697" t="s">
        <v>340</v>
      </c>
      <c r="CE39" s="698"/>
      <c r="CF39" s="698"/>
      <c r="CG39" s="698"/>
      <c r="CH39" s="698"/>
      <c r="CI39" s="698"/>
      <c r="CJ39" s="698"/>
      <c r="CK39" s="698"/>
      <c r="CL39" s="698"/>
      <c r="CM39" s="698"/>
      <c r="CN39" s="698"/>
      <c r="CO39" s="698"/>
      <c r="CP39" s="698"/>
      <c r="CQ39" s="699"/>
      <c r="CR39" s="682">
        <v>332811</v>
      </c>
      <c r="CS39" s="718"/>
      <c r="CT39" s="718"/>
      <c r="CU39" s="718"/>
      <c r="CV39" s="718"/>
      <c r="CW39" s="718"/>
      <c r="CX39" s="718"/>
      <c r="CY39" s="719"/>
      <c r="CZ39" s="687">
        <v>2.9</v>
      </c>
      <c r="DA39" s="716"/>
      <c r="DB39" s="716"/>
      <c r="DC39" s="720"/>
      <c r="DD39" s="691">
        <v>147266</v>
      </c>
      <c r="DE39" s="718"/>
      <c r="DF39" s="718"/>
      <c r="DG39" s="718"/>
      <c r="DH39" s="718"/>
      <c r="DI39" s="718"/>
      <c r="DJ39" s="718"/>
      <c r="DK39" s="719"/>
      <c r="DL39" s="691" t="s">
        <v>341</v>
      </c>
      <c r="DM39" s="718"/>
      <c r="DN39" s="718"/>
      <c r="DO39" s="718"/>
      <c r="DP39" s="718"/>
      <c r="DQ39" s="718"/>
      <c r="DR39" s="718"/>
      <c r="DS39" s="718"/>
      <c r="DT39" s="718"/>
      <c r="DU39" s="718"/>
      <c r="DV39" s="719"/>
      <c r="DW39" s="687" t="s">
        <v>341</v>
      </c>
      <c r="DX39" s="716"/>
      <c r="DY39" s="716"/>
      <c r="DZ39" s="716"/>
      <c r="EA39" s="716"/>
      <c r="EB39" s="716"/>
      <c r="EC39" s="717"/>
    </row>
    <row r="40" spans="2:133" ht="11.25" customHeight="1" x14ac:dyDescent="0.15">
      <c r="AQ40" s="759" t="s">
        <v>342</v>
      </c>
      <c r="AR40" s="760"/>
      <c r="AS40" s="760"/>
      <c r="AT40" s="760"/>
      <c r="AU40" s="760"/>
      <c r="AV40" s="760"/>
      <c r="AW40" s="760"/>
      <c r="AX40" s="760"/>
      <c r="AY40" s="761"/>
      <c r="AZ40" s="682">
        <v>220955</v>
      </c>
      <c r="BA40" s="683"/>
      <c r="BB40" s="683"/>
      <c r="BC40" s="683"/>
      <c r="BD40" s="718"/>
      <c r="BE40" s="718"/>
      <c r="BF40" s="741"/>
      <c r="BG40" s="773"/>
      <c r="BH40" s="774"/>
      <c r="BI40" s="774"/>
      <c r="BJ40" s="774"/>
      <c r="BK40" s="774"/>
      <c r="BL40" s="235"/>
      <c r="BM40" s="698" t="s">
        <v>343</v>
      </c>
      <c r="BN40" s="698"/>
      <c r="BO40" s="698"/>
      <c r="BP40" s="698"/>
      <c r="BQ40" s="698"/>
      <c r="BR40" s="698"/>
      <c r="BS40" s="698"/>
      <c r="BT40" s="698"/>
      <c r="BU40" s="699"/>
      <c r="BV40" s="682" t="s">
        <v>341</v>
      </c>
      <c r="BW40" s="683"/>
      <c r="BX40" s="683"/>
      <c r="BY40" s="683"/>
      <c r="BZ40" s="683"/>
      <c r="CA40" s="683"/>
      <c r="CB40" s="692"/>
      <c r="CD40" s="697" t="s">
        <v>344</v>
      </c>
      <c r="CE40" s="698"/>
      <c r="CF40" s="698"/>
      <c r="CG40" s="698"/>
      <c r="CH40" s="698"/>
      <c r="CI40" s="698"/>
      <c r="CJ40" s="698"/>
      <c r="CK40" s="698"/>
      <c r="CL40" s="698"/>
      <c r="CM40" s="698"/>
      <c r="CN40" s="698"/>
      <c r="CO40" s="698"/>
      <c r="CP40" s="698"/>
      <c r="CQ40" s="699"/>
      <c r="CR40" s="682">
        <v>12710</v>
      </c>
      <c r="CS40" s="683"/>
      <c r="CT40" s="683"/>
      <c r="CU40" s="683"/>
      <c r="CV40" s="683"/>
      <c r="CW40" s="683"/>
      <c r="CX40" s="683"/>
      <c r="CY40" s="684"/>
      <c r="CZ40" s="687">
        <v>0.1</v>
      </c>
      <c r="DA40" s="716"/>
      <c r="DB40" s="716"/>
      <c r="DC40" s="720"/>
      <c r="DD40" s="691">
        <v>6610</v>
      </c>
      <c r="DE40" s="683"/>
      <c r="DF40" s="683"/>
      <c r="DG40" s="683"/>
      <c r="DH40" s="683"/>
      <c r="DI40" s="683"/>
      <c r="DJ40" s="683"/>
      <c r="DK40" s="684"/>
      <c r="DL40" s="691" t="s">
        <v>341</v>
      </c>
      <c r="DM40" s="683"/>
      <c r="DN40" s="683"/>
      <c r="DO40" s="683"/>
      <c r="DP40" s="683"/>
      <c r="DQ40" s="683"/>
      <c r="DR40" s="683"/>
      <c r="DS40" s="683"/>
      <c r="DT40" s="683"/>
      <c r="DU40" s="683"/>
      <c r="DV40" s="684"/>
      <c r="DW40" s="687" t="s">
        <v>126</v>
      </c>
      <c r="DX40" s="716"/>
      <c r="DY40" s="716"/>
      <c r="DZ40" s="716"/>
      <c r="EA40" s="716"/>
      <c r="EB40" s="716"/>
      <c r="EC40" s="717"/>
    </row>
    <row r="41" spans="2:133" ht="11.25" customHeight="1" x14ac:dyDescent="0.15">
      <c r="AQ41" s="769" t="s">
        <v>345</v>
      </c>
      <c r="AR41" s="770"/>
      <c r="AS41" s="770"/>
      <c r="AT41" s="770"/>
      <c r="AU41" s="770"/>
      <c r="AV41" s="770"/>
      <c r="AW41" s="770"/>
      <c r="AX41" s="770"/>
      <c r="AY41" s="771"/>
      <c r="AZ41" s="762">
        <v>806127</v>
      </c>
      <c r="BA41" s="763"/>
      <c r="BB41" s="763"/>
      <c r="BC41" s="763"/>
      <c r="BD41" s="752"/>
      <c r="BE41" s="752"/>
      <c r="BF41" s="754"/>
      <c r="BG41" s="775"/>
      <c r="BH41" s="776"/>
      <c r="BI41" s="776"/>
      <c r="BJ41" s="776"/>
      <c r="BK41" s="776"/>
      <c r="BL41" s="236"/>
      <c r="BM41" s="707" t="s">
        <v>346</v>
      </c>
      <c r="BN41" s="707"/>
      <c r="BO41" s="707"/>
      <c r="BP41" s="707"/>
      <c r="BQ41" s="707"/>
      <c r="BR41" s="707"/>
      <c r="BS41" s="707"/>
      <c r="BT41" s="707"/>
      <c r="BU41" s="708"/>
      <c r="BV41" s="762">
        <v>355</v>
      </c>
      <c r="BW41" s="763"/>
      <c r="BX41" s="763"/>
      <c r="BY41" s="763"/>
      <c r="BZ41" s="763"/>
      <c r="CA41" s="763"/>
      <c r="CB41" s="772"/>
      <c r="CD41" s="697" t="s">
        <v>347</v>
      </c>
      <c r="CE41" s="698"/>
      <c r="CF41" s="698"/>
      <c r="CG41" s="698"/>
      <c r="CH41" s="698"/>
      <c r="CI41" s="698"/>
      <c r="CJ41" s="698"/>
      <c r="CK41" s="698"/>
      <c r="CL41" s="698"/>
      <c r="CM41" s="698"/>
      <c r="CN41" s="698"/>
      <c r="CO41" s="698"/>
      <c r="CP41" s="698"/>
      <c r="CQ41" s="699"/>
      <c r="CR41" s="682" t="s">
        <v>126</v>
      </c>
      <c r="CS41" s="718"/>
      <c r="CT41" s="718"/>
      <c r="CU41" s="718"/>
      <c r="CV41" s="718"/>
      <c r="CW41" s="718"/>
      <c r="CX41" s="718"/>
      <c r="CY41" s="719"/>
      <c r="CZ41" s="687" t="s">
        <v>126</v>
      </c>
      <c r="DA41" s="716"/>
      <c r="DB41" s="716"/>
      <c r="DC41" s="720"/>
      <c r="DD41" s="691" t="s">
        <v>126</v>
      </c>
      <c r="DE41" s="718"/>
      <c r="DF41" s="718"/>
      <c r="DG41" s="718"/>
      <c r="DH41" s="718"/>
      <c r="DI41" s="718"/>
      <c r="DJ41" s="718"/>
      <c r="DK41" s="719"/>
      <c r="DL41" s="777"/>
      <c r="DM41" s="778"/>
      <c r="DN41" s="778"/>
      <c r="DO41" s="778"/>
      <c r="DP41" s="778"/>
      <c r="DQ41" s="778"/>
      <c r="DR41" s="778"/>
      <c r="DS41" s="778"/>
      <c r="DT41" s="778"/>
      <c r="DU41" s="778"/>
      <c r="DV41" s="779"/>
      <c r="DW41" s="780"/>
      <c r="DX41" s="781"/>
      <c r="DY41" s="781"/>
      <c r="DZ41" s="781"/>
      <c r="EA41" s="781"/>
      <c r="EB41" s="781"/>
      <c r="EC41" s="782"/>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9" t="s">
        <v>349</v>
      </c>
      <c r="CE42" s="680"/>
      <c r="CF42" s="680"/>
      <c r="CG42" s="680"/>
      <c r="CH42" s="680"/>
      <c r="CI42" s="680"/>
      <c r="CJ42" s="680"/>
      <c r="CK42" s="680"/>
      <c r="CL42" s="680"/>
      <c r="CM42" s="680"/>
      <c r="CN42" s="680"/>
      <c r="CO42" s="680"/>
      <c r="CP42" s="680"/>
      <c r="CQ42" s="681"/>
      <c r="CR42" s="682">
        <v>498344</v>
      </c>
      <c r="CS42" s="683"/>
      <c r="CT42" s="683"/>
      <c r="CU42" s="683"/>
      <c r="CV42" s="683"/>
      <c r="CW42" s="683"/>
      <c r="CX42" s="683"/>
      <c r="CY42" s="684"/>
      <c r="CZ42" s="687">
        <v>4.3</v>
      </c>
      <c r="DA42" s="688"/>
      <c r="DB42" s="688"/>
      <c r="DC42" s="783"/>
      <c r="DD42" s="691">
        <v>63266</v>
      </c>
      <c r="DE42" s="683"/>
      <c r="DF42" s="683"/>
      <c r="DG42" s="683"/>
      <c r="DH42" s="683"/>
      <c r="DI42" s="683"/>
      <c r="DJ42" s="683"/>
      <c r="DK42" s="684"/>
      <c r="DL42" s="777"/>
      <c r="DM42" s="778"/>
      <c r="DN42" s="778"/>
      <c r="DO42" s="778"/>
      <c r="DP42" s="778"/>
      <c r="DQ42" s="778"/>
      <c r="DR42" s="778"/>
      <c r="DS42" s="778"/>
      <c r="DT42" s="778"/>
      <c r="DU42" s="778"/>
      <c r="DV42" s="779"/>
      <c r="DW42" s="780"/>
      <c r="DX42" s="781"/>
      <c r="DY42" s="781"/>
      <c r="DZ42" s="781"/>
      <c r="EA42" s="781"/>
      <c r="EB42" s="781"/>
      <c r="EC42" s="782"/>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9" t="s">
        <v>351</v>
      </c>
      <c r="CE43" s="680"/>
      <c r="CF43" s="680"/>
      <c r="CG43" s="680"/>
      <c r="CH43" s="680"/>
      <c r="CI43" s="680"/>
      <c r="CJ43" s="680"/>
      <c r="CK43" s="680"/>
      <c r="CL43" s="680"/>
      <c r="CM43" s="680"/>
      <c r="CN43" s="680"/>
      <c r="CO43" s="680"/>
      <c r="CP43" s="680"/>
      <c r="CQ43" s="681"/>
      <c r="CR43" s="682" t="s">
        <v>341</v>
      </c>
      <c r="CS43" s="718"/>
      <c r="CT43" s="718"/>
      <c r="CU43" s="718"/>
      <c r="CV43" s="718"/>
      <c r="CW43" s="718"/>
      <c r="CX43" s="718"/>
      <c r="CY43" s="719"/>
      <c r="CZ43" s="687" t="s">
        <v>341</v>
      </c>
      <c r="DA43" s="716"/>
      <c r="DB43" s="716"/>
      <c r="DC43" s="720"/>
      <c r="DD43" s="691" t="s">
        <v>126</v>
      </c>
      <c r="DE43" s="718"/>
      <c r="DF43" s="718"/>
      <c r="DG43" s="718"/>
      <c r="DH43" s="718"/>
      <c r="DI43" s="718"/>
      <c r="DJ43" s="718"/>
      <c r="DK43" s="719"/>
      <c r="DL43" s="777"/>
      <c r="DM43" s="778"/>
      <c r="DN43" s="778"/>
      <c r="DO43" s="778"/>
      <c r="DP43" s="778"/>
      <c r="DQ43" s="778"/>
      <c r="DR43" s="778"/>
      <c r="DS43" s="778"/>
      <c r="DT43" s="778"/>
      <c r="DU43" s="778"/>
      <c r="DV43" s="779"/>
      <c r="DW43" s="780"/>
      <c r="DX43" s="781"/>
      <c r="DY43" s="781"/>
      <c r="DZ43" s="781"/>
      <c r="EA43" s="781"/>
      <c r="EB43" s="781"/>
      <c r="EC43" s="782"/>
    </row>
    <row r="44" spans="2:133" ht="11.25" customHeight="1" x14ac:dyDescent="0.15">
      <c r="B44" s="240" t="s">
        <v>352</v>
      </c>
      <c r="CD44" s="794" t="s">
        <v>302</v>
      </c>
      <c r="CE44" s="795"/>
      <c r="CF44" s="679" t="s">
        <v>353</v>
      </c>
      <c r="CG44" s="680"/>
      <c r="CH44" s="680"/>
      <c r="CI44" s="680"/>
      <c r="CJ44" s="680"/>
      <c r="CK44" s="680"/>
      <c r="CL44" s="680"/>
      <c r="CM44" s="680"/>
      <c r="CN44" s="680"/>
      <c r="CO44" s="680"/>
      <c r="CP44" s="680"/>
      <c r="CQ44" s="681"/>
      <c r="CR44" s="682">
        <v>381179</v>
      </c>
      <c r="CS44" s="683"/>
      <c r="CT44" s="683"/>
      <c r="CU44" s="683"/>
      <c r="CV44" s="683"/>
      <c r="CW44" s="683"/>
      <c r="CX44" s="683"/>
      <c r="CY44" s="684"/>
      <c r="CZ44" s="687">
        <v>3.3</v>
      </c>
      <c r="DA44" s="688"/>
      <c r="DB44" s="688"/>
      <c r="DC44" s="783"/>
      <c r="DD44" s="691">
        <v>61025</v>
      </c>
      <c r="DE44" s="683"/>
      <c r="DF44" s="683"/>
      <c r="DG44" s="683"/>
      <c r="DH44" s="683"/>
      <c r="DI44" s="683"/>
      <c r="DJ44" s="683"/>
      <c r="DK44" s="684"/>
      <c r="DL44" s="777"/>
      <c r="DM44" s="778"/>
      <c r="DN44" s="778"/>
      <c r="DO44" s="778"/>
      <c r="DP44" s="778"/>
      <c r="DQ44" s="778"/>
      <c r="DR44" s="778"/>
      <c r="DS44" s="778"/>
      <c r="DT44" s="778"/>
      <c r="DU44" s="778"/>
      <c r="DV44" s="779"/>
      <c r="DW44" s="780"/>
      <c r="DX44" s="781"/>
      <c r="DY44" s="781"/>
      <c r="DZ44" s="781"/>
      <c r="EA44" s="781"/>
      <c r="EB44" s="781"/>
      <c r="EC44" s="782"/>
    </row>
    <row r="45" spans="2:133" ht="11.25" customHeight="1" x14ac:dyDescent="0.15">
      <c r="CD45" s="796"/>
      <c r="CE45" s="797"/>
      <c r="CF45" s="679" t="s">
        <v>354</v>
      </c>
      <c r="CG45" s="680"/>
      <c r="CH45" s="680"/>
      <c r="CI45" s="680"/>
      <c r="CJ45" s="680"/>
      <c r="CK45" s="680"/>
      <c r="CL45" s="680"/>
      <c r="CM45" s="680"/>
      <c r="CN45" s="680"/>
      <c r="CO45" s="680"/>
      <c r="CP45" s="680"/>
      <c r="CQ45" s="681"/>
      <c r="CR45" s="682">
        <v>122929</v>
      </c>
      <c r="CS45" s="718"/>
      <c r="CT45" s="718"/>
      <c r="CU45" s="718"/>
      <c r="CV45" s="718"/>
      <c r="CW45" s="718"/>
      <c r="CX45" s="718"/>
      <c r="CY45" s="719"/>
      <c r="CZ45" s="687">
        <v>1.1000000000000001</v>
      </c>
      <c r="DA45" s="716"/>
      <c r="DB45" s="716"/>
      <c r="DC45" s="720"/>
      <c r="DD45" s="691">
        <v>19510</v>
      </c>
      <c r="DE45" s="718"/>
      <c r="DF45" s="718"/>
      <c r="DG45" s="718"/>
      <c r="DH45" s="718"/>
      <c r="DI45" s="718"/>
      <c r="DJ45" s="718"/>
      <c r="DK45" s="719"/>
      <c r="DL45" s="777"/>
      <c r="DM45" s="778"/>
      <c r="DN45" s="778"/>
      <c r="DO45" s="778"/>
      <c r="DP45" s="778"/>
      <c r="DQ45" s="778"/>
      <c r="DR45" s="778"/>
      <c r="DS45" s="778"/>
      <c r="DT45" s="778"/>
      <c r="DU45" s="778"/>
      <c r="DV45" s="779"/>
      <c r="DW45" s="780"/>
      <c r="DX45" s="781"/>
      <c r="DY45" s="781"/>
      <c r="DZ45" s="781"/>
      <c r="EA45" s="781"/>
      <c r="EB45" s="781"/>
      <c r="EC45" s="782"/>
    </row>
    <row r="46" spans="2:133" ht="11.25" customHeight="1" x14ac:dyDescent="0.15">
      <c r="CD46" s="796"/>
      <c r="CE46" s="797"/>
      <c r="CF46" s="679" t="s">
        <v>355</v>
      </c>
      <c r="CG46" s="680"/>
      <c r="CH46" s="680"/>
      <c r="CI46" s="680"/>
      <c r="CJ46" s="680"/>
      <c r="CK46" s="680"/>
      <c r="CL46" s="680"/>
      <c r="CM46" s="680"/>
      <c r="CN46" s="680"/>
      <c r="CO46" s="680"/>
      <c r="CP46" s="680"/>
      <c r="CQ46" s="681"/>
      <c r="CR46" s="682">
        <v>195302</v>
      </c>
      <c r="CS46" s="683"/>
      <c r="CT46" s="683"/>
      <c r="CU46" s="683"/>
      <c r="CV46" s="683"/>
      <c r="CW46" s="683"/>
      <c r="CX46" s="683"/>
      <c r="CY46" s="684"/>
      <c r="CZ46" s="687">
        <v>1.7</v>
      </c>
      <c r="DA46" s="688"/>
      <c r="DB46" s="688"/>
      <c r="DC46" s="783"/>
      <c r="DD46" s="691">
        <v>26467</v>
      </c>
      <c r="DE46" s="683"/>
      <c r="DF46" s="683"/>
      <c r="DG46" s="683"/>
      <c r="DH46" s="683"/>
      <c r="DI46" s="683"/>
      <c r="DJ46" s="683"/>
      <c r="DK46" s="684"/>
      <c r="DL46" s="777"/>
      <c r="DM46" s="778"/>
      <c r="DN46" s="778"/>
      <c r="DO46" s="778"/>
      <c r="DP46" s="778"/>
      <c r="DQ46" s="778"/>
      <c r="DR46" s="778"/>
      <c r="DS46" s="778"/>
      <c r="DT46" s="778"/>
      <c r="DU46" s="778"/>
      <c r="DV46" s="779"/>
      <c r="DW46" s="780"/>
      <c r="DX46" s="781"/>
      <c r="DY46" s="781"/>
      <c r="DZ46" s="781"/>
      <c r="EA46" s="781"/>
      <c r="EB46" s="781"/>
      <c r="EC46" s="782"/>
    </row>
    <row r="47" spans="2:133" ht="11.25" customHeight="1" x14ac:dyDescent="0.15">
      <c r="CD47" s="796"/>
      <c r="CE47" s="797"/>
      <c r="CF47" s="679" t="s">
        <v>356</v>
      </c>
      <c r="CG47" s="680"/>
      <c r="CH47" s="680"/>
      <c r="CI47" s="680"/>
      <c r="CJ47" s="680"/>
      <c r="CK47" s="680"/>
      <c r="CL47" s="680"/>
      <c r="CM47" s="680"/>
      <c r="CN47" s="680"/>
      <c r="CO47" s="680"/>
      <c r="CP47" s="680"/>
      <c r="CQ47" s="681"/>
      <c r="CR47" s="682">
        <v>117165</v>
      </c>
      <c r="CS47" s="718"/>
      <c r="CT47" s="718"/>
      <c r="CU47" s="718"/>
      <c r="CV47" s="718"/>
      <c r="CW47" s="718"/>
      <c r="CX47" s="718"/>
      <c r="CY47" s="719"/>
      <c r="CZ47" s="687">
        <v>1</v>
      </c>
      <c r="DA47" s="716"/>
      <c r="DB47" s="716"/>
      <c r="DC47" s="720"/>
      <c r="DD47" s="691">
        <v>2241</v>
      </c>
      <c r="DE47" s="718"/>
      <c r="DF47" s="718"/>
      <c r="DG47" s="718"/>
      <c r="DH47" s="718"/>
      <c r="DI47" s="718"/>
      <c r="DJ47" s="718"/>
      <c r="DK47" s="719"/>
      <c r="DL47" s="777"/>
      <c r="DM47" s="778"/>
      <c r="DN47" s="778"/>
      <c r="DO47" s="778"/>
      <c r="DP47" s="778"/>
      <c r="DQ47" s="778"/>
      <c r="DR47" s="778"/>
      <c r="DS47" s="778"/>
      <c r="DT47" s="778"/>
      <c r="DU47" s="778"/>
      <c r="DV47" s="779"/>
      <c r="DW47" s="780"/>
      <c r="DX47" s="781"/>
      <c r="DY47" s="781"/>
      <c r="DZ47" s="781"/>
      <c r="EA47" s="781"/>
      <c r="EB47" s="781"/>
      <c r="EC47" s="782"/>
    </row>
    <row r="48" spans="2:133" x14ac:dyDescent="0.15">
      <c r="CD48" s="798"/>
      <c r="CE48" s="799"/>
      <c r="CF48" s="679" t="s">
        <v>357</v>
      </c>
      <c r="CG48" s="680"/>
      <c r="CH48" s="680"/>
      <c r="CI48" s="680"/>
      <c r="CJ48" s="680"/>
      <c r="CK48" s="680"/>
      <c r="CL48" s="680"/>
      <c r="CM48" s="680"/>
      <c r="CN48" s="680"/>
      <c r="CO48" s="680"/>
      <c r="CP48" s="680"/>
      <c r="CQ48" s="681"/>
      <c r="CR48" s="682" t="s">
        <v>341</v>
      </c>
      <c r="CS48" s="683"/>
      <c r="CT48" s="683"/>
      <c r="CU48" s="683"/>
      <c r="CV48" s="683"/>
      <c r="CW48" s="683"/>
      <c r="CX48" s="683"/>
      <c r="CY48" s="684"/>
      <c r="CZ48" s="687" t="s">
        <v>341</v>
      </c>
      <c r="DA48" s="688"/>
      <c r="DB48" s="688"/>
      <c r="DC48" s="783"/>
      <c r="DD48" s="691" t="s">
        <v>341</v>
      </c>
      <c r="DE48" s="683"/>
      <c r="DF48" s="683"/>
      <c r="DG48" s="683"/>
      <c r="DH48" s="683"/>
      <c r="DI48" s="683"/>
      <c r="DJ48" s="683"/>
      <c r="DK48" s="684"/>
      <c r="DL48" s="777"/>
      <c r="DM48" s="778"/>
      <c r="DN48" s="778"/>
      <c r="DO48" s="778"/>
      <c r="DP48" s="778"/>
      <c r="DQ48" s="778"/>
      <c r="DR48" s="778"/>
      <c r="DS48" s="778"/>
      <c r="DT48" s="778"/>
      <c r="DU48" s="778"/>
      <c r="DV48" s="779"/>
      <c r="DW48" s="780"/>
      <c r="DX48" s="781"/>
      <c r="DY48" s="781"/>
      <c r="DZ48" s="781"/>
      <c r="EA48" s="781"/>
      <c r="EB48" s="781"/>
      <c r="EC48" s="782"/>
    </row>
    <row r="49" spans="82:133" ht="11.25" customHeight="1" x14ac:dyDescent="0.15">
      <c r="CD49" s="727" t="s">
        <v>358</v>
      </c>
      <c r="CE49" s="728"/>
      <c r="CF49" s="728"/>
      <c r="CG49" s="728"/>
      <c r="CH49" s="728"/>
      <c r="CI49" s="728"/>
      <c r="CJ49" s="728"/>
      <c r="CK49" s="728"/>
      <c r="CL49" s="728"/>
      <c r="CM49" s="728"/>
      <c r="CN49" s="728"/>
      <c r="CO49" s="728"/>
      <c r="CP49" s="728"/>
      <c r="CQ49" s="729"/>
      <c r="CR49" s="762">
        <v>11488967</v>
      </c>
      <c r="CS49" s="752"/>
      <c r="CT49" s="752"/>
      <c r="CU49" s="752"/>
      <c r="CV49" s="752"/>
      <c r="CW49" s="752"/>
      <c r="CX49" s="752"/>
      <c r="CY49" s="784"/>
      <c r="CZ49" s="767">
        <v>100</v>
      </c>
      <c r="DA49" s="785"/>
      <c r="DB49" s="785"/>
      <c r="DC49" s="786"/>
      <c r="DD49" s="787">
        <v>8555436</v>
      </c>
      <c r="DE49" s="752"/>
      <c r="DF49" s="752"/>
      <c r="DG49" s="752"/>
      <c r="DH49" s="752"/>
      <c r="DI49" s="752"/>
      <c r="DJ49" s="752"/>
      <c r="DK49" s="784"/>
      <c r="DL49" s="788"/>
      <c r="DM49" s="789"/>
      <c r="DN49" s="789"/>
      <c r="DO49" s="789"/>
      <c r="DP49" s="789"/>
      <c r="DQ49" s="789"/>
      <c r="DR49" s="789"/>
      <c r="DS49" s="789"/>
      <c r="DT49" s="789"/>
      <c r="DU49" s="789"/>
      <c r="DV49" s="790"/>
      <c r="DW49" s="791"/>
      <c r="DX49" s="792"/>
      <c r="DY49" s="792"/>
      <c r="DZ49" s="792"/>
      <c r="EA49" s="792"/>
      <c r="EB49" s="792"/>
      <c r="EC49" s="793"/>
    </row>
    <row r="50" spans="82:133" hidden="1" x14ac:dyDescent="0.15"/>
    <row r="51" spans="82:133" hidden="1" x14ac:dyDescent="0.15"/>
    <row r="52" spans="82:133" hidden="1" x14ac:dyDescent="0.15"/>
    <row r="53" spans="82:133" hidden="1" x14ac:dyDescent="0.15"/>
  </sheetData>
  <sheetProtection algorithmName="SHA-512" hashValue="jDlDcEkBWriYaWmzTJICL7pI9wWyE6VkH17HQ7ZU9FWAPfETbMeZ4StgiQ6O8IV08GINa6kqEjsrXld1Khm1Bw==" saltValue="jmVH8tOUkIPPoIamFXxaA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S21" sqref="BS21:CG2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9" t="s">
        <v>360</v>
      </c>
      <c r="DK2" s="830"/>
      <c r="DL2" s="830"/>
      <c r="DM2" s="830"/>
      <c r="DN2" s="830"/>
      <c r="DO2" s="831"/>
      <c r="DP2" s="249"/>
      <c r="DQ2" s="829" t="s">
        <v>361</v>
      </c>
      <c r="DR2" s="830"/>
      <c r="DS2" s="830"/>
      <c r="DT2" s="830"/>
      <c r="DU2" s="830"/>
      <c r="DV2" s="830"/>
      <c r="DW2" s="830"/>
      <c r="DX2" s="830"/>
      <c r="DY2" s="830"/>
      <c r="DZ2" s="83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2" t="s">
        <v>362</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3" t="s">
        <v>364</v>
      </c>
      <c r="B5" s="824"/>
      <c r="C5" s="824"/>
      <c r="D5" s="824"/>
      <c r="E5" s="824"/>
      <c r="F5" s="824"/>
      <c r="G5" s="824"/>
      <c r="H5" s="824"/>
      <c r="I5" s="824"/>
      <c r="J5" s="824"/>
      <c r="K5" s="824"/>
      <c r="L5" s="824"/>
      <c r="M5" s="824"/>
      <c r="N5" s="824"/>
      <c r="O5" s="824"/>
      <c r="P5" s="825"/>
      <c r="Q5" s="800" t="s">
        <v>365</v>
      </c>
      <c r="R5" s="801"/>
      <c r="S5" s="801"/>
      <c r="T5" s="801"/>
      <c r="U5" s="802"/>
      <c r="V5" s="800" t="s">
        <v>366</v>
      </c>
      <c r="W5" s="801"/>
      <c r="X5" s="801"/>
      <c r="Y5" s="801"/>
      <c r="Z5" s="802"/>
      <c r="AA5" s="800" t="s">
        <v>367</v>
      </c>
      <c r="AB5" s="801"/>
      <c r="AC5" s="801"/>
      <c r="AD5" s="801"/>
      <c r="AE5" s="801"/>
      <c r="AF5" s="833" t="s">
        <v>368</v>
      </c>
      <c r="AG5" s="801"/>
      <c r="AH5" s="801"/>
      <c r="AI5" s="801"/>
      <c r="AJ5" s="812"/>
      <c r="AK5" s="801" t="s">
        <v>369</v>
      </c>
      <c r="AL5" s="801"/>
      <c r="AM5" s="801"/>
      <c r="AN5" s="801"/>
      <c r="AO5" s="802"/>
      <c r="AP5" s="800" t="s">
        <v>370</v>
      </c>
      <c r="AQ5" s="801"/>
      <c r="AR5" s="801"/>
      <c r="AS5" s="801"/>
      <c r="AT5" s="802"/>
      <c r="AU5" s="800" t="s">
        <v>371</v>
      </c>
      <c r="AV5" s="801"/>
      <c r="AW5" s="801"/>
      <c r="AX5" s="801"/>
      <c r="AY5" s="812"/>
      <c r="AZ5" s="256"/>
      <c r="BA5" s="256"/>
      <c r="BB5" s="256"/>
      <c r="BC5" s="256"/>
      <c r="BD5" s="256"/>
      <c r="BE5" s="257"/>
      <c r="BF5" s="257"/>
      <c r="BG5" s="257"/>
      <c r="BH5" s="257"/>
      <c r="BI5" s="257"/>
      <c r="BJ5" s="257"/>
      <c r="BK5" s="257"/>
      <c r="BL5" s="257"/>
      <c r="BM5" s="257"/>
      <c r="BN5" s="257"/>
      <c r="BO5" s="257"/>
      <c r="BP5" s="257"/>
      <c r="BQ5" s="823" t="s">
        <v>372</v>
      </c>
      <c r="BR5" s="824"/>
      <c r="BS5" s="824"/>
      <c r="BT5" s="824"/>
      <c r="BU5" s="824"/>
      <c r="BV5" s="824"/>
      <c r="BW5" s="824"/>
      <c r="BX5" s="824"/>
      <c r="BY5" s="824"/>
      <c r="BZ5" s="824"/>
      <c r="CA5" s="824"/>
      <c r="CB5" s="824"/>
      <c r="CC5" s="824"/>
      <c r="CD5" s="824"/>
      <c r="CE5" s="824"/>
      <c r="CF5" s="824"/>
      <c r="CG5" s="825"/>
      <c r="CH5" s="800" t="s">
        <v>373</v>
      </c>
      <c r="CI5" s="801"/>
      <c r="CJ5" s="801"/>
      <c r="CK5" s="801"/>
      <c r="CL5" s="802"/>
      <c r="CM5" s="800" t="s">
        <v>374</v>
      </c>
      <c r="CN5" s="801"/>
      <c r="CO5" s="801"/>
      <c r="CP5" s="801"/>
      <c r="CQ5" s="802"/>
      <c r="CR5" s="800" t="s">
        <v>375</v>
      </c>
      <c r="CS5" s="801"/>
      <c r="CT5" s="801"/>
      <c r="CU5" s="801"/>
      <c r="CV5" s="802"/>
      <c r="CW5" s="800" t="s">
        <v>376</v>
      </c>
      <c r="CX5" s="801"/>
      <c r="CY5" s="801"/>
      <c r="CZ5" s="801"/>
      <c r="DA5" s="802"/>
      <c r="DB5" s="800" t="s">
        <v>377</v>
      </c>
      <c r="DC5" s="801"/>
      <c r="DD5" s="801"/>
      <c r="DE5" s="801"/>
      <c r="DF5" s="802"/>
      <c r="DG5" s="806" t="s">
        <v>378</v>
      </c>
      <c r="DH5" s="807"/>
      <c r="DI5" s="807"/>
      <c r="DJ5" s="807"/>
      <c r="DK5" s="808"/>
      <c r="DL5" s="806" t="s">
        <v>379</v>
      </c>
      <c r="DM5" s="807"/>
      <c r="DN5" s="807"/>
      <c r="DO5" s="807"/>
      <c r="DP5" s="808"/>
      <c r="DQ5" s="800" t="s">
        <v>380</v>
      </c>
      <c r="DR5" s="801"/>
      <c r="DS5" s="801"/>
      <c r="DT5" s="801"/>
      <c r="DU5" s="802"/>
      <c r="DV5" s="800" t="s">
        <v>371</v>
      </c>
      <c r="DW5" s="801"/>
      <c r="DX5" s="801"/>
      <c r="DY5" s="801"/>
      <c r="DZ5" s="812"/>
      <c r="EA5" s="254"/>
    </row>
    <row r="6" spans="1:131" s="255" customFormat="1" ht="26.25" customHeight="1" thickBot="1" x14ac:dyDescent="0.2">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2"/>
      <c r="BA6" s="252"/>
      <c r="BB6" s="252"/>
      <c r="BC6" s="252"/>
      <c r="BD6" s="252"/>
      <c r="BE6" s="253"/>
      <c r="BF6" s="253"/>
      <c r="BG6" s="253"/>
      <c r="BH6" s="253"/>
      <c r="BI6" s="253"/>
      <c r="BJ6" s="253"/>
      <c r="BK6" s="253"/>
      <c r="BL6" s="253"/>
      <c r="BM6" s="253"/>
      <c r="BN6" s="253"/>
      <c r="BO6" s="253"/>
      <c r="BP6" s="253"/>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4"/>
    </row>
    <row r="7" spans="1:131" s="255" customFormat="1" ht="26.25" customHeight="1" thickTop="1" x14ac:dyDescent="0.15">
      <c r="A7" s="258">
        <v>1</v>
      </c>
      <c r="B7" s="814" t="s">
        <v>381</v>
      </c>
      <c r="C7" s="815"/>
      <c r="D7" s="815"/>
      <c r="E7" s="815"/>
      <c r="F7" s="815"/>
      <c r="G7" s="815"/>
      <c r="H7" s="815"/>
      <c r="I7" s="815"/>
      <c r="J7" s="815"/>
      <c r="K7" s="815"/>
      <c r="L7" s="815"/>
      <c r="M7" s="815"/>
      <c r="N7" s="815"/>
      <c r="O7" s="815"/>
      <c r="P7" s="816"/>
      <c r="Q7" s="817">
        <v>11489</v>
      </c>
      <c r="R7" s="818"/>
      <c r="S7" s="818"/>
      <c r="T7" s="818"/>
      <c r="U7" s="818"/>
      <c r="V7" s="818">
        <v>11244</v>
      </c>
      <c r="W7" s="818"/>
      <c r="X7" s="818"/>
      <c r="Y7" s="818"/>
      <c r="Z7" s="818"/>
      <c r="AA7" s="818">
        <v>245</v>
      </c>
      <c r="AB7" s="818"/>
      <c r="AC7" s="818"/>
      <c r="AD7" s="818"/>
      <c r="AE7" s="819"/>
      <c r="AF7" s="820">
        <v>234</v>
      </c>
      <c r="AG7" s="821"/>
      <c r="AH7" s="821"/>
      <c r="AI7" s="821"/>
      <c r="AJ7" s="822"/>
      <c r="AK7" s="857">
        <v>370</v>
      </c>
      <c r="AL7" s="858"/>
      <c r="AM7" s="858"/>
      <c r="AN7" s="858"/>
      <c r="AO7" s="858"/>
      <c r="AP7" s="858">
        <v>16807</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c r="BS7" s="861"/>
      <c r="BT7" s="862"/>
      <c r="BU7" s="862"/>
      <c r="BV7" s="862"/>
      <c r="BW7" s="862"/>
      <c r="BX7" s="862"/>
      <c r="BY7" s="862"/>
      <c r="BZ7" s="862"/>
      <c r="CA7" s="862"/>
      <c r="CB7" s="862"/>
      <c r="CC7" s="862"/>
      <c r="CD7" s="862"/>
      <c r="CE7" s="862"/>
      <c r="CF7" s="862"/>
      <c r="CG7" s="863"/>
      <c r="CH7" s="854"/>
      <c r="CI7" s="855"/>
      <c r="CJ7" s="855"/>
      <c r="CK7" s="855"/>
      <c r="CL7" s="856"/>
      <c r="CM7" s="854"/>
      <c r="CN7" s="855"/>
      <c r="CO7" s="855"/>
      <c r="CP7" s="855"/>
      <c r="CQ7" s="856"/>
      <c r="CR7" s="854"/>
      <c r="CS7" s="855"/>
      <c r="CT7" s="855"/>
      <c r="CU7" s="855"/>
      <c r="CV7" s="856"/>
      <c r="CW7" s="854"/>
      <c r="CX7" s="855"/>
      <c r="CY7" s="855"/>
      <c r="CZ7" s="855"/>
      <c r="DA7" s="856"/>
      <c r="DB7" s="854"/>
      <c r="DC7" s="855"/>
      <c r="DD7" s="855"/>
      <c r="DE7" s="855"/>
      <c r="DF7" s="856"/>
      <c r="DG7" s="854"/>
      <c r="DH7" s="855"/>
      <c r="DI7" s="855"/>
      <c r="DJ7" s="855"/>
      <c r="DK7" s="856"/>
      <c r="DL7" s="854"/>
      <c r="DM7" s="855"/>
      <c r="DN7" s="855"/>
      <c r="DO7" s="855"/>
      <c r="DP7" s="856"/>
      <c r="DQ7" s="854"/>
      <c r="DR7" s="855"/>
      <c r="DS7" s="855"/>
      <c r="DT7" s="855"/>
      <c r="DU7" s="856"/>
      <c r="DV7" s="835"/>
      <c r="DW7" s="836"/>
      <c r="DX7" s="836"/>
      <c r="DY7" s="836"/>
      <c r="DZ7" s="837"/>
      <c r="EA7" s="254"/>
    </row>
    <row r="8" spans="1:131" s="255" customFormat="1" ht="26.25" customHeight="1" x14ac:dyDescent="0.15">
      <c r="A8" s="261">
        <v>2</v>
      </c>
      <c r="B8" s="838" t="s">
        <v>382</v>
      </c>
      <c r="C8" s="839"/>
      <c r="D8" s="839"/>
      <c r="E8" s="839"/>
      <c r="F8" s="839"/>
      <c r="G8" s="839"/>
      <c r="H8" s="839"/>
      <c r="I8" s="839"/>
      <c r="J8" s="839"/>
      <c r="K8" s="839"/>
      <c r="L8" s="839"/>
      <c r="M8" s="839"/>
      <c r="N8" s="839"/>
      <c r="O8" s="839"/>
      <c r="P8" s="840"/>
      <c r="Q8" s="841">
        <v>324</v>
      </c>
      <c r="R8" s="842"/>
      <c r="S8" s="842"/>
      <c r="T8" s="842"/>
      <c r="U8" s="842"/>
      <c r="V8" s="842">
        <v>313</v>
      </c>
      <c r="W8" s="842"/>
      <c r="X8" s="842"/>
      <c r="Y8" s="842"/>
      <c r="Z8" s="842"/>
      <c r="AA8" s="842">
        <v>11</v>
      </c>
      <c r="AB8" s="842"/>
      <c r="AC8" s="842"/>
      <c r="AD8" s="842"/>
      <c r="AE8" s="843"/>
      <c r="AF8" s="844">
        <v>11</v>
      </c>
      <c r="AG8" s="845"/>
      <c r="AH8" s="845"/>
      <c r="AI8" s="845"/>
      <c r="AJ8" s="846"/>
      <c r="AK8" s="847">
        <v>56</v>
      </c>
      <c r="AL8" s="848"/>
      <c r="AM8" s="848"/>
      <c r="AN8" s="848"/>
      <c r="AO8" s="848"/>
      <c r="AP8" s="848">
        <v>236</v>
      </c>
      <c r="AQ8" s="848"/>
      <c r="AR8" s="848"/>
      <c r="AS8" s="848"/>
      <c r="AT8" s="848"/>
      <c r="AU8" s="849"/>
      <c r="AV8" s="849"/>
      <c r="AW8" s="849"/>
      <c r="AX8" s="849"/>
      <c r="AY8" s="850"/>
      <c r="AZ8" s="252"/>
      <c r="BA8" s="252"/>
      <c r="BB8" s="252"/>
      <c r="BC8" s="252"/>
      <c r="BD8" s="252"/>
      <c r="BE8" s="253"/>
      <c r="BF8" s="253"/>
      <c r="BG8" s="253"/>
      <c r="BH8" s="253"/>
      <c r="BI8" s="253"/>
      <c r="BJ8" s="253"/>
      <c r="BK8" s="253"/>
      <c r="BL8" s="253"/>
      <c r="BM8" s="253"/>
      <c r="BN8" s="253"/>
      <c r="BO8" s="253"/>
      <c r="BP8" s="253"/>
      <c r="BQ8" s="262">
        <v>2</v>
      </c>
      <c r="BR8" s="263"/>
      <c r="BS8" s="851"/>
      <c r="BT8" s="852"/>
      <c r="BU8" s="852"/>
      <c r="BV8" s="852"/>
      <c r="BW8" s="852"/>
      <c r="BX8" s="852"/>
      <c r="BY8" s="852"/>
      <c r="BZ8" s="852"/>
      <c r="CA8" s="852"/>
      <c r="CB8" s="852"/>
      <c r="CC8" s="852"/>
      <c r="CD8" s="852"/>
      <c r="CE8" s="852"/>
      <c r="CF8" s="852"/>
      <c r="CG8" s="853"/>
      <c r="CH8" s="864"/>
      <c r="CI8" s="865"/>
      <c r="CJ8" s="865"/>
      <c r="CK8" s="865"/>
      <c r="CL8" s="866"/>
      <c r="CM8" s="864"/>
      <c r="CN8" s="865"/>
      <c r="CO8" s="865"/>
      <c r="CP8" s="865"/>
      <c r="CQ8" s="866"/>
      <c r="CR8" s="864"/>
      <c r="CS8" s="865"/>
      <c r="CT8" s="865"/>
      <c r="CU8" s="865"/>
      <c r="CV8" s="866"/>
      <c r="CW8" s="864"/>
      <c r="CX8" s="865"/>
      <c r="CY8" s="865"/>
      <c r="CZ8" s="865"/>
      <c r="DA8" s="866"/>
      <c r="DB8" s="864"/>
      <c r="DC8" s="865"/>
      <c r="DD8" s="865"/>
      <c r="DE8" s="865"/>
      <c r="DF8" s="866"/>
      <c r="DG8" s="864"/>
      <c r="DH8" s="865"/>
      <c r="DI8" s="865"/>
      <c r="DJ8" s="865"/>
      <c r="DK8" s="866"/>
      <c r="DL8" s="864"/>
      <c r="DM8" s="865"/>
      <c r="DN8" s="865"/>
      <c r="DO8" s="865"/>
      <c r="DP8" s="866"/>
      <c r="DQ8" s="864"/>
      <c r="DR8" s="865"/>
      <c r="DS8" s="865"/>
      <c r="DT8" s="865"/>
      <c r="DU8" s="866"/>
      <c r="DV8" s="867"/>
      <c r="DW8" s="868"/>
      <c r="DX8" s="868"/>
      <c r="DY8" s="868"/>
      <c r="DZ8" s="869"/>
      <c r="EA8" s="254"/>
    </row>
    <row r="9" spans="1:131" s="255" customFormat="1" ht="26.25" customHeight="1" x14ac:dyDescent="0.15">
      <c r="A9" s="261">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52"/>
      <c r="BA9" s="252"/>
      <c r="BB9" s="252"/>
      <c r="BC9" s="252"/>
      <c r="BD9" s="252"/>
      <c r="BE9" s="253"/>
      <c r="BF9" s="253"/>
      <c r="BG9" s="253"/>
      <c r="BH9" s="253"/>
      <c r="BI9" s="253"/>
      <c r="BJ9" s="253"/>
      <c r="BK9" s="253"/>
      <c r="BL9" s="253"/>
      <c r="BM9" s="253"/>
      <c r="BN9" s="253"/>
      <c r="BO9" s="253"/>
      <c r="BP9" s="253"/>
      <c r="BQ9" s="262">
        <v>3</v>
      </c>
      <c r="BR9" s="263"/>
      <c r="BS9" s="851"/>
      <c r="BT9" s="852"/>
      <c r="BU9" s="852"/>
      <c r="BV9" s="852"/>
      <c r="BW9" s="852"/>
      <c r="BX9" s="852"/>
      <c r="BY9" s="852"/>
      <c r="BZ9" s="852"/>
      <c r="CA9" s="852"/>
      <c r="CB9" s="852"/>
      <c r="CC9" s="852"/>
      <c r="CD9" s="852"/>
      <c r="CE9" s="852"/>
      <c r="CF9" s="852"/>
      <c r="CG9" s="853"/>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4"/>
    </row>
    <row r="10" spans="1:131" s="255" customFormat="1" ht="26.25" customHeight="1" x14ac:dyDescent="0.15">
      <c r="A10" s="261">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52"/>
      <c r="BA10" s="252"/>
      <c r="BB10" s="252"/>
      <c r="BC10" s="252"/>
      <c r="BD10" s="252"/>
      <c r="BE10" s="253"/>
      <c r="BF10" s="253"/>
      <c r="BG10" s="253"/>
      <c r="BH10" s="253"/>
      <c r="BI10" s="253"/>
      <c r="BJ10" s="253"/>
      <c r="BK10" s="253"/>
      <c r="BL10" s="253"/>
      <c r="BM10" s="253"/>
      <c r="BN10" s="253"/>
      <c r="BO10" s="253"/>
      <c r="BP10" s="253"/>
      <c r="BQ10" s="262">
        <v>4</v>
      </c>
      <c r="BR10" s="263"/>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4"/>
    </row>
    <row r="11" spans="1:131" s="255" customFormat="1" ht="26.25" customHeight="1" x14ac:dyDescent="0.15">
      <c r="A11" s="261">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2"/>
      <c r="BA11" s="252"/>
      <c r="BB11" s="252"/>
      <c r="BC11" s="252"/>
      <c r="BD11" s="252"/>
      <c r="BE11" s="253"/>
      <c r="BF11" s="253"/>
      <c r="BG11" s="253"/>
      <c r="BH11" s="253"/>
      <c r="BI11" s="253"/>
      <c r="BJ11" s="253"/>
      <c r="BK11" s="253"/>
      <c r="BL11" s="253"/>
      <c r="BM11" s="253"/>
      <c r="BN11" s="253"/>
      <c r="BO11" s="253"/>
      <c r="BP11" s="253"/>
      <c r="BQ11" s="262">
        <v>5</v>
      </c>
      <c r="BR11" s="263"/>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4"/>
    </row>
    <row r="12" spans="1:131" s="255" customFormat="1" ht="26.25" customHeight="1" x14ac:dyDescent="0.15">
      <c r="A12" s="261">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2"/>
      <c r="BA12" s="252"/>
      <c r="BB12" s="252"/>
      <c r="BC12" s="252"/>
      <c r="BD12" s="252"/>
      <c r="BE12" s="253"/>
      <c r="BF12" s="253"/>
      <c r="BG12" s="253"/>
      <c r="BH12" s="253"/>
      <c r="BI12" s="253"/>
      <c r="BJ12" s="253"/>
      <c r="BK12" s="253"/>
      <c r="BL12" s="253"/>
      <c r="BM12" s="253"/>
      <c r="BN12" s="253"/>
      <c r="BO12" s="253"/>
      <c r="BP12" s="253"/>
      <c r="BQ12" s="262">
        <v>6</v>
      </c>
      <c r="BR12" s="263"/>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4"/>
    </row>
    <row r="13" spans="1:131" s="255" customFormat="1" ht="26.25" customHeight="1" x14ac:dyDescent="0.15">
      <c r="A13" s="261">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2"/>
      <c r="BA13" s="252"/>
      <c r="BB13" s="252"/>
      <c r="BC13" s="252"/>
      <c r="BD13" s="252"/>
      <c r="BE13" s="253"/>
      <c r="BF13" s="253"/>
      <c r="BG13" s="253"/>
      <c r="BH13" s="253"/>
      <c r="BI13" s="253"/>
      <c r="BJ13" s="253"/>
      <c r="BK13" s="253"/>
      <c r="BL13" s="253"/>
      <c r="BM13" s="253"/>
      <c r="BN13" s="253"/>
      <c r="BO13" s="253"/>
      <c r="BP13" s="253"/>
      <c r="BQ13" s="262">
        <v>7</v>
      </c>
      <c r="BR13" s="263"/>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4"/>
    </row>
    <row r="14" spans="1:131" s="255" customFormat="1" ht="26.25" customHeight="1" x14ac:dyDescent="0.15">
      <c r="A14" s="261">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2"/>
      <c r="BA14" s="252"/>
      <c r="BB14" s="252"/>
      <c r="BC14" s="252"/>
      <c r="BD14" s="252"/>
      <c r="BE14" s="253"/>
      <c r="BF14" s="253"/>
      <c r="BG14" s="253"/>
      <c r="BH14" s="253"/>
      <c r="BI14" s="253"/>
      <c r="BJ14" s="253"/>
      <c r="BK14" s="253"/>
      <c r="BL14" s="253"/>
      <c r="BM14" s="253"/>
      <c r="BN14" s="253"/>
      <c r="BO14" s="253"/>
      <c r="BP14" s="253"/>
      <c r="BQ14" s="262">
        <v>8</v>
      </c>
      <c r="BR14" s="263"/>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4"/>
    </row>
    <row r="15" spans="1:131" s="255" customFormat="1" ht="26.25" customHeight="1" x14ac:dyDescent="0.15">
      <c r="A15" s="261">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2"/>
      <c r="BA15" s="252"/>
      <c r="BB15" s="252"/>
      <c r="BC15" s="252"/>
      <c r="BD15" s="252"/>
      <c r="BE15" s="253"/>
      <c r="BF15" s="253"/>
      <c r="BG15" s="253"/>
      <c r="BH15" s="253"/>
      <c r="BI15" s="253"/>
      <c r="BJ15" s="253"/>
      <c r="BK15" s="253"/>
      <c r="BL15" s="253"/>
      <c r="BM15" s="253"/>
      <c r="BN15" s="253"/>
      <c r="BO15" s="253"/>
      <c r="BP15" s="253"/>
      <c r="BQ15" s="262">
        <v>9</v>
      </c>
      <c r="BR15" s="263"/>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4"/>
    </row>
    <row r="16" spans="1:131" s="255" customFormat="1" ht="26.25" customHeight="1" x14ac:dyDescent="0.15">
      <c r="A16" s="261">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2"/>
      <c r="BA16" s="252"/>
      <c r="BB16" s="252"/>
      <c r="BC16" s="252"/>
      <c r="BD16" s="252"/>
      <c r="BE16" s="253"/>
      <c r="BF16" s="253"/>
      <c r="BG16" s="253"/>
      <c r="BH16" s="253"/>
      <c r="BI16" s="253"/>
      <c r="BJ16" s="253"/>
      <c r="BK16" s="253"/>
      <c r="BL16" s="253"/>
      <c r="BM16" s="253"/>
      <c r="BN16" s="253"/>
      <c r="BO16" s="253"/>
      <c r="BP16" s="253"/>
      <c r="BQ16" s="262">
        <v>10</v>
      </c>
      <c r="BR16" s="263"/>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4"/>
    </row>
    <row r="17" spans="1:131" s="255" customFormat="1" ht="26.25" customHeight="1" x14ac:dyDescent="0.15">
      <c r="A17" s="261">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2"/>
      <c r="BA17" s="252"/>
      <c r="BB17" s="252"/>
      <c r="BC17" s="252"/>
      <c r="BD17" s="252"/>
      <c r="BE17" s="253"/>
      <c r="BF17" s="253"/>
      <c r="BG17" s="253"/>
      <c r="BH17" s="253"/>
      <c r="BI17" s="253"/>
      <c r="BJ17" s="253"/>
      <c r="BK17" s="253"/>
      <c r="BL17" s="253"/>
      <c r="BM17" s="253"/>
      <c r="BN17" s="253"/>
      <c r="BO17" s="253"/>
      <c r="BP17" s="253"/>
      <c r="BQ17" s="262">
        <v>11</v>
      </c>
      <c r="BR17" s="263"/>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4"/>
    </row>
    <row r="18" spans="1:131" s="255" customFormat="1" ht="26.25" customHeight="1" x14ac:dyDescent="0.15">
      <c r="A18" s="261">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2"/>
      <c r="BA18" s="252"/>
      <c r="BB18" s="252"/>
      <c r="BC18" s="252"/>
      <c r="BD18" s="252"/>
      <c r="BE18" s="253"/>
      <c r="BF18" s="253"/>
      <c r="BG18" s="253"/>
      <c r="BH18" s="253"/>
      <c r="BI18" s="253"/>
      <c r="BJ18" s="253"/>
      <c r="BK18" s="253"/>
      <c r="BL18" s="253"/>
      <c r="BM18" s="253"/>
      <c r="BN18" s="253"/>
      <c r="BO18" s="253"/>
      <c r="BP18" s="253"/>
      <c r="BQ18" s="262">
        <v>12</v>
      </c>
      <c r="BR18" s="263"/>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4"/>
    </row>
    <row r="19" spans="1:131" s="255" customFormat="1" ht="26.25" customHeight="1" x14ac:dyDescent="0.15">
      <c r="A19" s="261">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2"/>
      <c r="BA19" s="252"/>
      <c r="BB19" s="252"/>
      <c r="BC19" s="252"/>
      <c r="BD19" s="252"/>
      <c r="BE19" s="253"/>
      <c r="BF19" s="253"/>
      <c r="BG19" s="253"/>
      <c r="BH19" s="253"/>
      <c r="BI19" s="253"/>
      <c r="BJ19" s="253"/>
      <c r="BK19" s="253"/>
      <c r="BL19" s="253"/>
      <c r="BM19" s="253"/>
      <c r="BN19" s="253"/>
      <c r="BO19" s="253"/>
      <c r="BP19" s="253"/>
      <c r="BQ19" s="262">
        <v>13</v>
      </c>
      <c r="BR19" s="263"/>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4"/>
    </row>
    <row r="20" spans="1:131" s="255" customFormat="1" ht="26.25" customHeight="1" x14ac:dyDescent="0.15">
      <c r="A20" s="261">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2"/>
      <c r="BA20" s="252"/>
      <c r="BB20" s="252"/>
      <c r="BC20" s="252"/>
      <c r="BD20" s="252"/>
      <c r="BE20" s="253"/>
      <c r="BF20" s="253"/>
      <c r="BG20" s="253"/>
      <c r="BH20" s="253"/>
      <c r="BI20" s="253"/>
      <c r="BJ20" s="253"/>
      <c r="BK20" s="253"/>
      <c r="BL20" s="253"/>
      <c r="BM20" s="253"/>
      <c r="BN20" s="253"/>
      <c r="BO20" s="253"/>
      <c r="BP20" s="253"/>
      <c r="BQ20" s="262">
        <v>14</v>
      </c>
      <c r="BR20" s="263"/>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4"/>
    </row>
    <row r="21" spans="1:131" s="255" customFormat="1" ht="26.25" customHeight="1" thickBot="1" x14ac:dyDescent="0.2">
      <c r="A21" s="261">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2"/>
      <c r="BA21" s="252"/>
      <c r="BB21" s="252"/>
      <c r="BC21" s="252"/>
      <c r="BD21" s="252"/>
      <c r="BE21" s="253"/>
      <c r="BF21" s="253"/>
      <c r="BG21" s="253"/>
      <c r="BH21" s="253"/>
      <c r="BI21" s="253"/>
      <c r="BJ21" s="253"/>
      <c r="BK21" s="253"/>
      <c r="BL21" s="253"/>
      <c r="BM21" s="253"/>
      <c r="BN21" s="253"/>
      <c r="BO21" s="253"/>
      <c r="BP21" s="253"/>
      <c r="BQ21" s="262">
        <v>15</v>
      </c>
      <c r="BR21" s="263"/>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4"/>
    </row>
    <row r="22" spans="1:131" s="255" customFormat="1" ht="26.25" customHeight="1" x14ac:dyDescent="0.15">
      <c r="A22" s="261">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5"/>
      <c r="AL22" s="886"/>
      <c r="AM22" s="886"/>
      <c r="AN22" s="886"/>
      <c r="AO22" s="886"/>
      <c r="AP22" s="886"/>
      <c r="AQ22" s="886"/>
      <c r="AR22" s="886"/>
      <c r="AS22" s="886"/>
      <c r="AT22" s="886"/>
      <c r="AU22" s="887"/>
      <c r="AV22" s="887"/>
      <c r="AW22" s="887"/>
      <c r="AX22" s="887"/>
      <c r="AY22" s="888"/>
      <c r="AZ22" s="889" t="s">
        <v>383</v>
      </c>
      <c r="BA22" s="889"/>
      <c r="BB22" s="889"/>
      <c r="BC22" s="889"/>
      <c r="BD22" s="890"/>
      <c r="BE22" s="253"/>
      <c r="BF22" s="253"/>
      <c r="BG22" s="253"/>
      <c r="BH22" s="253"/>
      <c r="BI22" s="253"/>
      <c r="BJ22" s="253"/>
      <c r="BK22" s="253"/>
      <c r="BL22" s="253"/>
      <c r="BM22" s="253"/>
      <c r="BN22" s="253"/>
      <c r="BO22" s="253"/>
      <c r="BP22" s="253"/>
      <c r="BQ22" s="262">
        <v>16</v>
      </c>
      <c r="BR22" s="263"/>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4"/>
    </row>
    <row r="23" spans="1:131" s="255" customFormat="1" ht="26.25" customHeight="1" thickBot="1" x14ac:dyDescent="0.2">
      <c r="A23" s="264" t="s">
        <v>384</v>
      </c>
      <c r="B23" s="873" t="s">
        <v>385</v>
      </c>
      <c r="C23" s="874"/>
      <c r="D23" s="874"/>
      <c r="E23" s="874"/>
      <c r="F23" s="874"/>
      <c r="G23" s="874"/>
      <c r="H23" s="874"/>
      <c r="I23" s="874"/>
      <c r="J23" s="874"/>
      <c r="K23" s="874"/>
      <c r="L23" s="874"/>
      <c r="M23" s="874"/>
      <c r="N23" s="874"/>
      <c r="O23" s="874"/>
      <c r="P23" s="875"/>
      <c r="Q23" s="876">
        <v>11757</v>
      </c>
      <c r="R23" s="877"/>
      <c r="S23" s="877"/>
      <c r="T23" s="877"/>
      <c r="U23" s="877"/>
      <c r="V23" s="877">
        <v>11500</v>
      </c>
      <c r="W23" s="877"/>
      <c r="X23" s="877"/>
      <c r="Y23" s="877"/>
      <c r="Z23" s="877"/>
      <c r="AA23" s="877">
        <v>257</v>
      </c>
      <c r="AB23" s="877"/>
      <c r="AC23" s="877"/>
      <c r="AD23" s="877"/>
      <c r="AE23" s="878"/>
      <c r="AF23" s="879">
        <v>245</v>
      </c>
      <c r="AG23" s="877"/>
      <c r="AH23" s="877"/>
      <c r="AI23" s="877"/>
      <c r="AJ23" s="880"/>
      <c r="AK23" s="881"/>
      <c r="AL23" s="882"/>
      <c r="AM23" s="882"/>
      <c r="AN23" s="882"/>
      <c r="AO23" s="882"/>
      <c r="AP23" s="877">
        <v>17042</v>
      </c>
      <c r="AQ23" s="877"/>
      <c r="AR23" s="877"/>
      <c r="AS23" s="877"/>
      <c r="AT23" s="877"/>
      <c r="AU23" s="883"/>
      <c r="AV23" s="883"/>
      <c r="AW23" s="883"/>
      <c r="AX23" s="883"/>
      <c r="AY23" s="884"/>
      <c r="AZ23" s="892" t="s">
        <v>386</v>
      </c>
      <c r="BA23" s="893"/>
      <c r="BB23" s="893"/>
      <c r="BC23" s="893"/>
      <c r="BD23" s="894"/>
      <c r="BE23" s="253"/>
      <c r="BF23" s="253"/>
      <c r="BG23" s="253"/>
      <c r="BH23" s="253"/>
      <c r="BI23" s="253"/>
      <c r="BJ23" s="253"/>
      <c r="BK23" s="253"/>
      <c r="BL23" s="253"/>
      <c r="BM23" s="253"/>
      <c r="BN23" s="253"/>
      <c r="BO23" s="253"/>
      <c r="BP23" s="253"/>
      <c r="BQ23" s="262">
        <v>17</v>
      </c>
      <c r="BR23" s="263"/>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4"/>
    </row>
    <row r="24" spans="1:131" s="255" customFormat="1" ht="26.25" customHeight="1" x14ac:dyDescent="0.15">
      <c r="A24" s="891" t="s">
        <v>387</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4"/>
    </row>
    <row r="25" spans="1:131" s="247" customFormat="1" ht="26.25" customHeight="1" thickBot="1" x14ac:dyDescent="0.2">
      <c r="A25" s="832" t="s">
        <v>388</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2"/>
      <c r="BK25" s="252"/>
      <c r="BL25" s="252"/>
      <c r="BM25" s="252"/>
      <c r="BN25" s="252"/>
      <c r="BO25" s="265"/>
      <c r="BP25" s="265"/>
      <c r="BQ25" s="262">
        <v>19</v>
      </c>
      <c r="BR25" s="263"/>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6"/>
    </row>
    <row r="26" spans="1:131" s="247" customFormat="1" ht="26.25" customHeight="1" x14ac:dyDescent="0.15">
      <c r="A26" s="823" t="s">
        <v>364</v>
      </c>
      <c r="B26" s="824"/>
      <c r="C26" s="824"/>
      <c r="D26" s="824"/>
      <c r="E26" s="824"/>
      <c r="F26" s="824"/>
      <c r="G26" s="824"/>
      <c r="H26" s="824"/>
      <c r="I26" s="824"/>
      <c r="J26" s="824"/>
      <c r="K26" s="824"/>
      <c r="L26" s="824"/>
      <c r="M26" s="824"/>
      <c r="N26" s="824"/>
      <c r="O26" s="824"/>
      <c r="P26" s="825"/>
      <c r="Q26" s="800" t="s">
        <v>389</v>
      </c>
      <c r="R26" s="801"/>
      <c r="S26" s="801"/>
      <c r="T26" s="801"/>
      <c r="U26" s="802"/>
      <c r="V26" s="800" t="s">
        <v>390</v>
      </c>
      <c r="W26" s="801"/>
      <c r="X26" s="801"/>
      <c r="Y26" s="801"/>
      <c r="Z26" s="802"/>
      <c r="AA26" s="800" t="s">
        <v>391</v>
      </c>
      <c r="AB26" s="801"/>
      <c r="AC26" s="801"/>
      <c r="AD26" s="801"/>
      <c r="AE26" s="801"/>
      <c r="AF26" s="895" t="s">
        <v>392</v>
      </c>
      <c r="AG26" s="896"/>
      <c r="AH26" s="896"/>
      <c r="AI26" s="896"/>
      <c r="AJ26" s="897"/>
      <c r="AK26" s="801" t="s">
        <v>393</v>
      </c>
      <c r="AL26" s="801"/>
      <c r="AM26" s="801"/>
      <c r="AN26" s="801"/>
      <c r="AO26" s="802"/>
      <c r="AP26" s="800" t="s">
        <v>394</v>
      </c>
      <c r="AQ26" s="801"/>
      <c r="AR26" s="801"/>
      <c r="AS26" s="801"/>
      <c r="AT26" s="802"/>
      <c r="AU26" s="800" t="s">
        <v>395</v>
      </c>
      <c r="AV26" s="801"/>
      <c r="AW26" s="801"/>
      <c r="AX26" s="801"/>
      <c r="AY26" s="802"/>
      <c r="AZ26" s="800" t="s">
        <v>396</v>
      </c>
      <c r="BA26" s="801"/>
      <c r="BB26" s="801"/>
      <c r="BC26" s="801"/>
      <c r="BD26" s="802"/>
      <c r="BE26" s="800" t="s">
        <v>371</v>
      </c>
      <c r="BF26" s="801"/>
      <c r="BG26" s="801"/>
      <c r="BH26" s="801"/>
      <c r="BI26" s="812"/>
      <c r="BJ26" s="252"/>
      <c r="BK26" s="252"/>
      <c r="BL26" s="252"/>
      <c r="BM26" s="252"/>
      <c r="BN26" s="252"/>
      <c r="BO26" s="265"/>
      <c r="BP26" s="265"/>
      <c r="BQ26" s="262">
        <v>20</v>
      </c>
      <c r="BR26" s="263"/>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6"/>
    </row>
    <row r="27" spans="1:131" s="247" customFormat="1" ht="26.25" customHeight="1" thickBot="1" x14ac:dyDescent="0.2">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8"/>
      <c r="AG27" s="899"/>
      <c r="AH27" s="899"/>
      <c r="AI27" s="899"/>
      <c r="AJ27" s="900"/>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2"/>
      <c r="BK27" s="252"/>
      <c r="BL27" s="252"/>
      <c r="BM27" s="252"/>
      <c r="BN27" s="252"/>
      <c r="BO27" s="265"/>
      <c r="BP27" s="265"/>
      <c r="BQ27" s="262">
        <v>21</v>
      </c>
      <c r="BR27" s="263"/>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6"/>
    </row>
    <row r="28" spans="1:131" s="247" customFormat="1" ht="26.25" customHeight="1" thickTop="1" x14ac:dyDescent="0.15">
      <c r="A28" s="266">
        <v>1</v>
      </c>
      <c r="B28" s="814" t="s">
        <v>397</v>
      </c>
      <c r="C28" s="815"/>
      <c r="D28" s="815"/>
      <c r="E28" s="815"/>
      <c r="F28" s="815"/>
      <c r="G28" s="815"/>
      <c r="H28" s="815"/>
      <c r="I28" s="815"/>
      <c r="J28" s="815"/>
      <c r="K28" s="815"/>
      <c r="L28" s="815"/>
      <c r="M28" s="815"/>
      <c r="N28" s="815"/>
      <c r="O28" s="815"/>
      <c r="P28" s="816"/>
      <c r="Q28" s="905">
        <v>3108</v>
      </c>
      <c r="R28" s="906"/>
      <c r="S28" s="906"/>
      <c r="T28" s="906"/>
      <c r="U28" s="906"/>
      <c r="V28" s="906">
        <v>3035</v>
      </c>
      <c r="W28" s="906"/>
      <c r="X28" s="906"/>
      <c r="Y28" s="906"/>
      <c r="Z28" s="906"/>
      <c r="AA28" s="906">
        <v>73</v>
      </c>
      <c r="AB28" s="906"/>
      <c r="AC28" s="906"/>
      <c r="AD28" s="906"/>
      <c r="AE28" s="907"/>
      <c r="AF28" s="908">
        <v>73</v>
      </c>
      <c r="AG28" s="906"/>
      <c r="AH28" s="906"/>
      <c r="AI28" s="906"/>
      <c r="AJ28" s="909"/>
      <c r="AK28" s="910">
        <v>221</v>
      </c>
      <c r="AL28" s="901"/>
      <c r="AM28" s="901"/>
      <c r="AN28" s="901"/>
      <c r="AO28" s="901"/>
      <c r="AP28" s="901" t="s">
        <v>584</v>
      </c>
      <c r="AQ28" s="901"/>
      <c r="AR28" s="901"/>
      <c r="AS28" s="901"/>
      <c r="AT28" s="901"/>
      <c r="AU28" s="901" t="s">
        <v>597</v>
      </c>
      <c r="AV28" s="901"/>
      <c r="AW28" s="901"/>
      <c r="AX28" s="901"/>
      <c r="AY28" s="901"/>
      <c r="AZ28" s="902"/>
      <c r="BA28" s="902"/>
      <c r="BB28" s="902"/>
      <c r="BC28" s="902"/>
      <c r="BD28" s="902"/>
      <c r="BE28" s="903"/>
      <c r="BF28" s="903"/>
      <c r="BG28" s="903"/>
      <c r="BH28" s="903"/>
      <c r="BI28" s="904"/>
      <c r="BJ28" s="252"/>
      <c r="BK28" s="252"/>
      <c r="BL28" s="252"/>
      <c r="BM28" s="252"/>
      <c r="BN28" s="252"/>
      <c r="BO28" s="265"/>
      <c r="BP28" s="265"/>
      <c r="BQ28" s="262">
        <v>22</v>
      </c>
      <c r="BR28" s="263"/>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6"/>
    </row>
    <row r="29" spans="1:131" s="247" customFormat="1" ht="26.25" customHeight="1" x14ac:dyDescent="0.15">
      <c r="A29" s="266">
        <v>2</v>
      </c>
      <c r="B29" s="838" t="s">
        <v>398</v>
      </c>
      <c r="C29" s="839"/>
      <c r="D29" s="839"/>
      <c r="E29" s="839"/>
      <c r="F29" s="839"/>
      <c r="G29" s="839"/>
      <c r="H29" s="839"/>
      <c r="I29" s="839"/>
      <c r="J29" s="839"/>
      <c r="K29" s="839"/>
      <c r="L29" s="839"/>
      <c r="M29" s="839"/>
      <c r="N29" s="839"/>
      <c r="O29" s="839"/>
      <c r="P29" s="840"/>
      <c r="Q29" s="841">
        <v>2847</v>
      </c>
      <c r="R29" s="842"/>
      <c r="S29" s="842"/>
      <c r="T29" s="842"/>
      <c r="U29" s="842"/>
      <c r="V29" s="842">
        <v>2783</v>
      </c>
      <c r="W29" s="842"/>
      <c r="X29" s="842"/>
      <c r="Y29" s="842"/>
      <c r="Z29" s="842"/>
      <c r="AA29" s="842">
        <v>64</v>
      </c>
      <c r="AB29" s="842"/>
      <c r="AC29" s="842"/>
      <c r="AD29" s="842"/>
      <c r="AE29" s="843"/>
      <c r="AF29" s="844">
        <v>64</v>
      </c>
      <c r="AG29" s="845"/>
      <c r="AH29" s="845"/>
      <c r="AI29" s="845"/>
      <c r="AJ29" s="846"/>
      <c r="AK29" s="913">
        <v>430</v>
      </c>
      <c r="AL29" s="914"/>
      <c r="AM29" s="914"/>
      <c r="AN29" s="914"/>
      <c r="AO29" s="914"/>
      <c r="AP29" s="914" t="s">
        <v>595</v>
      </c>
      <c r="AQ29" s="914"/>
      <c r="AR29" s="914"/>
      <c r="AS29" s="914"/>
      <c r="AT29" s="914"/>
      <c r="AU29" s="914" t="s">
        <v>584</v>
      </c>
      <c r="AV29" s="914"/>
      <c r="AW29" s="914"/>
      <c r="AX29" s="914"/>
      <c r="AY29" s="914"/>
      <c r="AZ29" s="915"/>
      <c r="BA29" s="915"/>
      <c r="BB29" s="915"/>
      <c r="BC29" s="915"/>
      <c r="BD29" s="915"/>
      <c r="BE29" s="911"/>
      <c r="BF29" s="911"/>
      <c r="BG29" s="911"/>
      <c r="BH29" s="911"/>
      <c r="BI29" s="912"/>
      <c r="BJ29" s="252"/>
      <c r="BK29" s="252"/>
      <c r="BL29" s="252"/>
      <c r="BM29" s="252"/>
      <c r="BN29" s="252"/>
      <c r="BO29" s="265"/>
      <c r="BP29" s="265"/>
      <c r="BQ29" s="262">
        <v>23</v>
      </c>
      <c r="BR29" s="263"/>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6"/>
    </row>
    <row r="30" spans="1:131" s="247" customFormat="1" ht="26.25" customHeight="1" x14ac:dyDescent="0.15">
      <c r="A30" s="266">
        <v>3</v>
      </c>
      <c r="B30" s="838" t="s">
        <v>399</v>
      </c>
      <c r="C30" s="839"/>
      <c r="D30" s="839"/>
      <c r="E30" s="839"/>
      <c r="F30" s="839"/>
      <c r="G30" s="839"/>
      <c r="H30" s="839"/>
      <c r="I30" s="839"/>
      <c r="J30" s="839"/>
      <c r="K30" s="839"/>
      <c r="L30" s="839"/>
      <c r="M30" s="839"/>
      <c r="N30" s="839"/>
      <c r="O30" s="839"/>
      <c r="P30" s="840"/>
      <c r="Q30" s="841">
        <v>649</v>
      </c>
      <c r="R30" s="842"/>
      <c r="S30" s="842"/>
      <c r="T30" s="842"/>
      <c r="U30" s="842"/>
      <c r="V30" s="842">
        <v>649</v>
      </c>
      <c r="W30" s="842"/>
      <c r="X30" s="842"/>
      <c r="Y30" s="842"/>
      <c r="Z30" s="842"/>
      <c r="AA30" s="842">
        <v>0</v>
      </c>
      <c r="AB30" s="842"/>
      <c r="AC30" s="842"/>
      <c r="AD30" s="842"/>
      <c r="AE30" s="843"/>
      <c r="AF30" s="844">
        <v>0</v>
      </c>
      <c r="AG30" s="845"/>
      <c r="AH30" s="845"/>
      <c r="AI30" s="845"/>
      <c r="AJ30" s="846"/>
      <c r="AK30" s="913">
        <v>411</v>
      </c>
      <c r="AL30" s="914"/>
      <c r="AM30" s="914"/>
      <c r="AN30" s="914"/>
      <c r="AO30" s="914"/>
      <c r="AP30" s="914" t="s">
        <v>584</v>
      </c>
      <c r="AQ30" s="914"/>
      <c r="AR30" s="914"/>
      <c r="AS30" s="914"/>
      <c r="AT30" s="914"/>
      <c r="AU30" s="914" t="s">
        <v>584</v>
      </c>
      <c r="AV30" s="914"/>
      <c r="AW30" s="914"/>
      <c r="AX30" s="914"/>
      <c r="AY30" s="914"/>
      <c r="AZ30" s="915"/>
      <c r="BA30" s="915"/>
      <c r="BB30" s="915"/>
      <c r="BC30" s="915"/>
      <c r="BD30" s="915"/>
      <c r="BE30" s="911"/>
      <c r="BF30" s="911"/>
      <c r="BG30" s="911"/>
      <c r="BH30" s="911"/>
      <c r="BI30" s="912"/>
      <c r="BJ30" s="252"/>
      <c r="BK30" s="252"/>
      <c r="BL30" s="252"/>
      <c r="BM30" s="252"/>
      <c r="BN30" s="252"/>
      <c r="BO30" s="265"/>
      <c r="BP30" s="265"/>
      <c r="BQ30" s="262">
        <v>24</v>
      </c>
      <c r="BR30" s="263"/>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6"/>
    </row>
    <row r="31" spans="1:131" s="247" customFormat="1" ht="26.25" customHeight="1" x14ac:dyDescent="0.15">
      <c r="A31" s="266">
        <v>4</v>
      </c>
      <c r="B31" s="838" t="s">
        <v>400</v>
      </c>
      <c r="C31" s="839"/>
      <c r="D31" s="839"/>
      <c r="E31" s="839"/>
      <c r="F31" s="839"/>
      <c r="G31" s="839"/>
      <c r="H31" s="839"/>
      <c r="I31" s="839"/>
      <c r="J31" s="839"/>
      <c r="K31" s="839"/>
      <c r="L31" s="839"/>
      <c r="M31" s="839"/>
      <c r="N31" s="839"/>
      <c r="O31" s="839"/>
      <c r="P31" s="840"/>
      <c r="Q31" s="841">
        <v>6</v>
      </c>
      <c r="R31" s="842"/>
      <c r="S31" s="842"/>
      <c r="T31" s="842"/>
      <c r="U31" s="842"/>
      <c r="V31" s="842">
        <v>6</v>
      </c>
      <c r="W31" s="842"/>
      <c r="X31" s="842"/>
      <c r="Y31" s="842"/>
      <c r="Z31" s="842"/>
      <c r="AA31" s="842">
        <v>0</v>
      </c>
      <c r="AB31" s="842"/>
      <c r="AC31" s="842"/>
      <c r="AD31" s="842"/>
      <c r="AE31" s="843"/>
      <c r="AF31" s="844" t="s">
        <v>401</v>
      </c>
      <c r="AG31" s="845"/>
      <c r="AH31" s="845"/>
      <c r="AI31" s="845"/>
      <c r="AJ31" s="846"/>
      <c r="AK31" s="913">
        <v>0</v>
      </c>
      <c r="AL31" s="914"/>
      <c r="AM31" s="914"/>
      <c r="AN31" s="914"/>
      <c r="AO31" s="914"/>
      <c r="AP31" s="914" t="s">
        <v>596</v>
      </c>
      <c r="AQ31" s="914"/>
      <c r="AR31" s="914"/>
      <c r="AS31" s="914"/>
      <c r="AT31" s="914"/>
      <c r="AU31" s="914" t="s">
        <v>584</v>
      </c>
      <c r="AV31" s="914"/>
      <c r="AW31" s="914"/>
      <c r="AX31" s="914"/>
      <c r="AY31" s="914"/>
      <c r="AZ31" s="915"/>
      <c r="BA31" s="915"/>
      <c r="BB31" s="915"/>
      <c r="BC31" s="915"/>
      <c r="BD31" s="915"/>
      <c r="BE31" s="911"/>
      <c r="BF31" s="911"/>
      <c r="BG31" s="911"/>
      <c r="BH31" s="911"/>
      <c r="BI31" s="912"/>
      <c r="BJ31" s="252"/>
      <c r="BK31" s="252"/>
      <c r="BL31" s="252"/>
      <c r="BM31" s="252"/>
      <c r="BN31" s="252"/>
      <c r="BO31" s="265"/>
      <c r="BP31" s="265"/>
      <c r="BQ31" s="262">
        <v>25</v>
      </c>
      <c r="BR31" s="263"/>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6"/>
    </row>
    <row r="32" spans="1:131" s="247" customFormat="1" ht="26.25" customHeight="1" x14ac:dyDescent="0.15">
      <c r="A32" s="266">
        <v>5</v>
      </c>
      <c r="B32" s="838" t="s">
        <v>402</v>
      </c>
      <c r="C32" s="839"/>
      <c r="D32" s="839"/>
      <c r="E32" s="839"/>
      <c r="F32" s="839"/>
      <c r="G32" s="839"/>
      <c r="H32" s="839"/>
      <c r="I32" s="839"/>
      <c r="J32" s="839"/>
      <c r="K32" s="839"/>
      <c r="L32" s="839"/>
      <c r="M32" s="839"/>
      <c r="N32" s="839"/>
      <c r="O32" s="839"/>
      <c r="P32" s="840"/>
      <c r="Q32" s="841">
        <v>2934</v>
      </c>
      <c r="R32" s="842"/>
      <c r="S32" s="842"/>
      <c r="T32" s="842"/>
      <c r="U32" s="842"/>
      <c r="V32" s="842">
        <v>2840</v>
      </c>
      <c r="W32" s="842"/>
      <c r="X32" s="842"/>
      <c r="Y32" s="842"/>
      <c r="Z32" s="842"/>
      <c r="AA32" s="842">
        <v>94</v>
      </c>
      <c r="AB32" s="842"/>
      <c r="AC32" s="842"/>
      <c r="AD32" s="842"/>
      <c r="AE32" s="843"/>
      <c r="AF32" s="844">
        <v>112</v>
      </c>
      <c r="AG32" s="845"/>
      <c r="AH32" s="845"/>
      <c r="AI32" s="845"/>
      <c r="AJ32" s="846"/>
      <c r="AK32" s="913">
        <v>819</v>
      </c>
      <c r="AL32" s="914"/>
      <c r="AM32" s="914"/>
      <c r="AN32" s="914"/>
      <c r="AO32" s="914"/>
      <c r="AP32" s="914">
        <v>1822</v>
      </c>
      <c r="AQ32" s="914"/>
      <c r="AR32" s="914"/>
      <c r="AS32" s="914"/>
      <c r="AT32" s="914"/>
      <c r="AU32" s="914">
        <v>1195</v>
      </c>
      <c r="AV32" s="914"/>
      <c r="AW32" s="914"/>
      <c r="AX32" s="914"/>
      <c r="AY32" s="914"/>
      <c r="AZ32" s="915"/>
      <c r="BA32" s="915"/>
      <c r="BB32" s="915"/>
      <c r="BC32" s="915"/>
      <c r="BD32" s="915"/>
      <c r="BE32" s="911" t="s">
        <v>403</v>
      </c>
      <c r="BF32" s="911"/>
      <c r="BG32" s="911"/>
      <c r="BH32" s="911"/>
      <c r="BI32" s="912"/>
      <c r="BJ32" s="252"/>
      <c r="BK32" s="252"/>
      <c r="BL32" s="252"/>
      <c r="BM32" s="252"/>
      <c r="BN32" s="252"/>
      <c r="BO32" s="265"/>
      <c r="BP32" s="265"/>
      <c r="BQ32" s="262">
        <v>26</v>
      </c>
      <c r="BR32" s="263"/>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6"/>
    </row>
    <row r="33" spans="1:131" s="247" customFormat="1" ht="26.25" customHeight="1" x14ac:dyDescent="0.15">
      <c r="A33" s="266">
        <v>6</v>
      </c>
      <c r="B33" s="838" t="s">
        <v>404</v>
      </c>
      <c r="C33" s="839"/>
      <c r="D33" s="839"/>
      <c r="E33" s="839"/>
      <c r="F33" s="839"/>
      <c r="G33" s="839"/>
      <c r="H33" s="839"/>
      <c r="I33" s="839"/>
      <c r="J33" s="839"/>
      <c r="K33" s="839"/>
      <c r="L33" s="839"/>
      <c r="M33" s="839"/>
      <c r="N33" s="839"/>
      <c r="O33" s="839"/>
      <c r="P33" s="840"/>
      <c r="Q33" s="841">
        <v>146</v>
      </c>
      <c r="R33" s="842"/>
      <c r="S33" s="842"/>
      <c r="T33" s="842"/>
      <c r="U33" s="842"/>
      <c r="V33" s="842">
        <v>140</v>
      </c>
      <c r="W33" s="842"/>
      <c r="X33" s="842"/>
      <c r="Y33" s="842"/>
      <c r="Z33" s="842"/>
      <c r="AA33" s="842">
        <v>6</v>
      </c>
      <c r="AB33" s="842"/>
      <c r="AC33" s="842"/>
      <c r="AD33" s="842"/>
      <c r="AE33" s="843"/>
      <c r="AF33" s="844">
        <v>1</v>
      </c>
      <c r="AG33" s="845"/>
      <c r="AH33" s="845"/>
      <c r="AI33" s="845"/>
      <c r="AJ33" s="846"/>
      <c r="AK33" s="913">
        <v>63</v>
      </c>
      <c r="AL33" s="914"/>
      <c r="AM33" s="914"/>
      <c r="AN33" s="914"/>
      <c r="AO33" s="914"/>
      <c r="AP33" s="914">
        <v>690</v>
      </c>
      <c r="AQ33" s="914"/>
      <c r="AR33" s="914"/>
      <c r="AS33" s="914"/>
      <c r="AT33" s="914"/>
      <c r="AU33" s="914">
        <v>458</v>
      </c>
      <c r="AV33" s="914"/>
      <c r="AW33" s="914"/>
      <c r="AX33" s="914"/>
      <c r="AY33" s="914"/>
      <c r="AZ33" s="915"/>
      <c r="BA33" s="915"/>
      <c r="BB33" s="915"/>
      <c r="BC33" s="915"/>
      <c r="BD33" s="915"/>
      <c r="BE33" s="911" t="s">
        <v>405</v>
      </c>
      <c r="BF33" s="911"/>
      <c r="BG33" s="911"/>
      <c r="BH33" s="911"/>
      <c r="BI33" s="912"/>
      <c r="BJ33" s="252"/>
      <c r="BK33" s="252"/>
      <c r="BL33" s="252"/>
      <c r="BM33" s="252"/>
      <c r="BN33" s="252"/>
      <c r="BO33" s="265"/>
      <c r="BP33" s="265"/>
      <c r="BQ33" s="262">
        <v>27</v>
      </c>
      <c r="BR33" s="263"/>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6"/>
    </row>
    <row r="34" spans="1:131" s="247" customFormat="1" ht="26.25" customHeight="1" x14ac:dyDescent="0.15">
      <c r="A34" s="266">
        <v>7</v>
      </c>
      <c r="B34" s="838" t="s">
        <v>406</v>
      </c>
      <c r="C34" s="839"/>
      <c r="D34" s="839"/>
      <c r="E34" s="839"/>
      <c r="F34" s="839"/>
      <c r="G34" s="839"/>
      <c r="H34" s="839"/>
      <c r="I34" s="839"/>
      <c r="J34" s="839"/>
      <c r="K34" s="839"/>
      <c r="L34" s="839"/>
      <c r="M34" s="839"/>
      <c r="N34" s="839"/>
      <c r="O34" s="839"/>
      <c r="P34" s="840"/>
      <c r="Q34" s="841">
        <v>577</v>
      </c>
      <c r="R34" s="842"/>
      <c r="S34" s="842"/>
      <c r="T34" s="842"/>
      <c r="U34" s="842"/>
      <c r="V34" s="842">
        <v>572</v>
      </c>
      <c r="W34" s="842"/>
      <c r="X34" s="842"/>
      <c r="Y34" s="842"/>
      <c r="Z34" s="842"/>
      <c r="AA34" s="842">
        <v>5</v>
      </c>
      <c r="AB34" s="842"/>
      <c r="AC34" s="842"/>
      <c r="AD34" s="842"/>
      <c r="AE34" s="843"/>
      <c r="AF34" s="844">
        <v>1</v>
      </c>
      <c r="AG34" s="845"/>
      <c r="AH34" s="845"/>
      <c r="AI34" s="845"/>
      <c r="AJ34" s="846"/>
      <c r="AK34" s="913">
        <v>383</v>
      </c>
      <c r="AL34" s="914"/>
      <c r="AM34" s="914"/>
      <c r="AN34" s="914"/>
      <c r="AO34" s="914"/>
      <c r="AP34" s="914">
        <v>3692</v>
      </c>
      <c r="AQ34" s="914"/>
      <c r="AR34" s="914"/>
      <c r="AS34" s="914"/>
      <c r="AT34" s="914"/>
      <c r="AU34" s="914">
        <v>3323</v>
      </c>
      <c r="AV34" s="914"/>
      <c r="AW34" s="914"/>
      <c r="AX34" s="914"/>
      <c r="AY34" s="914"/>
      <c r="AZ34" s="915"/>
      <c r="BA34" s="915"/>
      <c r="BB34" s="915"/>
      <c r="BC34" s="915"/>
      <c r="BD34" s="915"/>
      <c r="BE34" s="911" t="s">
        <v>407</v>
      </c>
      <c r="BF34" s="911"/>
      <c r="BG34" s="911"/>
      <c r="BH34" s="911"/>
      <c r="BI34" s="912"/>
      <c r="BJ34" s="252"/>
      <c r="BK34" s="252"/>
      <c r="BL34" s="252"/>
      <c r="BM34" s="252"/>
      <c r="BN34" s="252"/>
      <c r="BO34" s="265"/>
      <c r="BP34" s="265"/>
      <c r="BQ34" s="262">
        <v>28</v>
      </c>
      <c r="BR34" s="263"/>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6"/>
    </row>
    <row r="35" spans="1:131" s="247" customFormat="1" ht="26.25" customHeight="1" x14ac:dyDescent="0.15">
      <c r="A35" s="266">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2"/>
      <c r="BK35" s="252"/>
      <c r="BL35" s="252"/>
      <c r="BM35" s="252"/>
      <c r="BN35" s="252"/>
      <c r="BO35" s="265"/>
      <c r="BP35" s="265"/>
      <c r="BQ35" s="262">
        <v>29</v>
      </c>
      <c r="BR35" s="263"/>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6"/>
    </row>
    <row r="36" spans="1:131" s="247" customFormat="1" ht="26.25" customHeight="1" x14ac:dyDescent="0.15">
      <c r="A36" s="266">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2"/>
      <c r="BK36" s="252"/>
      <c r="BL36" s="252"/>
      <c r="BM36" s="252"/>
      <c r="BN36" s="252"/>
      <c r="BO36" s="265"/>
      <c r="BP36" s="265"/>
      <c r="BQ36" s="262">
        <v>30</v>
      </c>
      <c r="BR36" s="263"/>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6"/>
    </row>
    <row r="37" spans="1:131" s="247" customFormat="1" ht="26.25" customHeight="1" x14ac:dyDescent="0.15">
      <c r="A37" s="266">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2"/>
      <c r="BK37" s="252"/>
      <c r="BL37" s="252"/>
      <c r="BM37" s="252"/>
      <c r="BN37" s="252"/>
      <c r="BO37" s="265"/>
      <c r="BP37" s="265"/>
      <c r="BQ37" s="262">
        <v>31</v>
      </c>
      <c r="BR37" s="263"/>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6"/>
    </row>
    <row r="38" spans="1:131" s="247" customFormat="1" ht="26.25" customHeight="1" x14ac:dyDescent="0.15">
      <c r="A38" s="266">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2"/>
      <c r="BK38" s="252"/>
      <c r="BL38" s="252"/>
      <c r="BM38" s="252"/>
      <c r="BN38" s="252"/>
      <c r="BO38" s="265"/>
      <c r="BP38" s="265"/>
      <c r="BQ38" s="262">
        <v>32</v>
      </c>
      <c r="BR38" s="263"/>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6"/>
    </row>
    <row r="39" spans="1:131" s="247" customFormat="1" ht="26.25" customHeight="1" x14ac:dyDescent="0.15">
      <c r="A39" s="266">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2"/>
      <c r="BK39" s="252"/>
      <c r="BL39" s="252"/>
      <c r="BM39" s="252"/>
      <c r="BN39" s="252"/>
      <c r="BO39" s="265"/>
      <c r="BP39" s="265"/>
      <c r="BQ39" s="262">
        <v>33</v>
      </c>
      <c r="BR39" s="263"/>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6"/>
    </row>
    <row r="40" spans="1:131" s="247" customFormat="1" ht="26.25" customHeight="1" x14ac:dyDescent="0.15">
      <c r="A40" s="261">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2"/>
      <c r="BK40" s="252"/>
      <c r="BL40" s="252"/>
      <c r="BM40" s="252"/>
      <c r="BN40" s="252"/>
      <c r="BO40" s="265"/>
      <c r="BP40" s="265"/>
      <c r="BQ40" s="262">
        <v>34</v>
      </c>
      <c r="BR40" s="263"/>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6"/>
    </row>
    <row r="41" spans="1:131" s="247" customFormat="1" ht="26.25" customHeight="1" x14ac:dyDescent="0.15">
      <c r="A41" s="261">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2"/>
      <c r="BK41" s="252"/>
      <c r="BL41" s="252"/>
      <c r="BM41" s="252"/>
      <c r="BN41" s="252"/>
      <c r="BO41" s="265"/>
      <c r="BP41" s="265"/>
      <c r="BQ41" s="262">
        <v>35</v>
      </c>
      <c r="BR41" s="263"/>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6"/>
    </row>
    <row r="42" spans="1:131" s="247" customFormat="1" ht="26.25" customHeight="1" x14ac:dyDescent="0.15">
      <c r="A42" s="261">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2"/>
      <c r="BK42" s="252"/>
      <c r="BL42" s="252"/>
      <c r="BM42" s="252"/>
      <c r="BN42" s="252"/>
      <c r="BO42" s="265"/>
      <c r="BP42" s="265"/>
      <c r="BQ42" s="262">
        <v>36</v>
      </c>
      <c r="BR42" s="263"/>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6"/>
    </row>
    <row r="43" spans="1:131" s="247" customFormat="1" ht="26.25" customHeight="1" x14ac:dyDescent="0.15">
      <c r="A43" s="261">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2"/>
      <c r="BK43" s="252"/>
      <c r="BL43" s="252"/>
      <c r="BM43" s="252"/>
      <c r="BN43" s="252"/>
      <c r="BO43" s="265"/>
      <c r="BP43" s="265"/>
      <c r="BQ43" s="262">
        <v>37</v>
      </c>
      <c r="BR43" s="263"/>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6"/>
    </row>
    <row r="44" spans="1:131" s="247" customFormat="1" ht="26.25" customHeight="1" x14ac:dyDescent="0.15">
      <c r="A44" s="261">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2"/>
      <c r="BK44" s="252"/>
      <c r="BL44" s="252"/>
      <c r="BM44" s="252"/>
      <c r="BN44" s="252"/>
      <c r="BO44" s="265"/>
      <c r="BP44" s="265"/>
      <c r="BQ44" s="262">
        <v>38</v>
      </c>
      <c r="BR44" s="263"/>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6"/>
    </row>
    <row r="45" spans="1:131" s="247" customFormat="1" ht="26.25" customHeight="1" x14ac:dyDescent="0.15">
      <c r="A45" s="261">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2"/>
      <c r="BK45" s="252"/>
      <c r="BL45" s="252"/>
      <c r="BM45" s="252"/>
      <c r="BN45" s="252"/>
      <c r="BO45" s="265"/>
      <c r="BP45" s="265"/>
      <c r="BQ45" s="262">
        <v>39</v>
      </c>
      <c r="BR45" s="263"/>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6"/>
    </row>
    <row r="46" spans="1:131" s="247" customFormat="1" ht="26.25" customHeight="1" x14ac:dyDescent="0.15">
      <c r="A46" s="261">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2"/>
      <c r="BK46" s="252"/>
      <c r="BL46" s="252"/>
      <c r="BM46" s="252"/>
      <c r="BN46" s="252"/>
      <c r="BO46" s="265"/>
      <c r="BP46" s="265"/>
      <c r="BQ46" s="262">
        <v>40</v>
      </c>
      <c r="BR46" s="263"/>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6"/>
    </row>
    <row r="47" spans="1:131" s="247" customFormat="1" ht="26.25" customHeight="1" x14ac:dyDescent="0.15">
      <c r="A47" s="261">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2"/>
      <c r="BK47" s="252"/>
      <c r="BL47" s="252"/>
      <c r="BM47" s="252"/>
      <c r="BN47" s="252"/>
      <c r="BO47" s="265"/>
      <c r="BP47" s="265"/>
      <c r="BQ47" s="262">
        <v>41</v>
      </c>
      <c r="BR47" s="263"/>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6"/>
    </row>
    <row r="48" spans="1:131" s="247" customFormat="1" ht="26.25" customHeight="1" x14ac:dyDescent="0.15">
      <c r="A48" s="261">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2"/>
      <c r="BK48" s="252"/>
      <c r="BL48" s="252"/>
      <c r="BM48" s="252"/>
      <c r="BN48" s="252"/>
      <c r="BO48" s="265"/>
      <c r="BP48" s="265"/>
      <c r="BQ48" s="262">
        <v>42</v>
      </c>
      <c r="BR48" s="263"/>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6"/>
    </row>
    <row r="49" spans="1:131" s="247" customFormat="1" ht="26.25" customHeight="1" x14ac:dyDescent="0.15">
      <c r="A49" s="261">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2"/>
      <c r="BK49" s="252"/>
      <c r="BL49" s="252"/>
      <c r="BM49" s="252"/>
      <c r="BN49" s="252"/>
      <c r="BO49" s="265"/>
      <c r="BP49" s="265"/>
      <c r="BQ49" s="262">
        <v>43</v>
      </c>
      <c r="BR49" s="263"/>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6"/>
    </row>
    <row r="50" spans="1:131" s="247" customFormat="1" ht="26.25" customHeight="1" x14ac:dyDescent="0.15">
      <c r="A50" s="261">
        <v>23</v>
      </c>
      <c r="B50" s="838"/>
      <c r="C50" s="839"/>
      <c r="D50" s="839"/>
      <c r="E50" s="839"/>
      <c r="F50" s="839"/>
      <c r="G50" s="839"/>
      <c r="H50" s="839"/>
      <c r="I50" s="839"/>
      <c r="J50" s="839"/>
      <c r="K50" s="839"/>
      <c r="L50" s="839"/>
      <c r="M50" s="839"/>
      <c r="N50" s="839"/>
      <c r="O50" s="839"/>
      <c r="P50" s="840"/>
      <c r="Q50" s="916"/>
      <c r="R50" s="917"/>
      <c r="S50" s="917"/>
      <c r="T50" s="917"/>
      <c r="U50" s="917"/>
      <c r="V50" s="917"/>
      <c r="W50" s="917"/>
      <c r="X50" s="917"/>
      <c r="Y50" s="917"/>
      <c r="Z50" s="917"/>
      <c r="AA50" s="917"/>
      <c r="AB50" s="917"/>
      <c r="AC50" s="917"/>
      <c r="AD50" s="917"/>
      <c r="AE50" s="918"/>
      <c r="AF50" s="844"/>
      <c r="AG50" s="845"/>
      <c r="AH50" s="845"/>
      <c r="AI50" s="845"/>
      <c r="AJ50" s="846"/>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2"/>
      <c r="BK50" s="252"/>
      <c r="BL50" s="252"/>
      <c r="BM50" s="252"/>
      <c r="BN50" s="252"/>
      <c r="BO50" s="265"/>
      <c r="BP50" s="265"/>
      <c r="BQ50" s="262">
        <v>44</v>
      </c>
      <c r="BR50" s="263"/>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6"/>
    </row>
    <row r="51" spans="1:131" s="247" customFormat="1" ht="26.25" customHeight="1" x14ac:dyDescent="0.15">
      <c r="A51" s="261">
        <v>24</v>
      </c>
      <c r="B51" s="838"/>
      <c r="C51" s="839"/>
      <c r="D51" s="839"/>
      <c r="E51" s="839"/>
      <c r="F51" s="839"/>
      <c r="G51" s="839"/>
      <c r="H51" s="839"/>
      <c r="I51" s="839"/>
      <c r="J51" s="839"/>
      <c r="K51" s="839"/>
      <c r="L51" s="839"/>
      <c r="M51" s="839"/>
      <c r="N51" s="839"/>
      <c r="O51" s="839"/>
      <c r="P51" s="840"/>
      <c r="Q51" s="916"/>
      <c r="R51" s="917"/>
      <c r="S51" s="917"/>
      <c r="T51" s="917"/>
      <c r="U51" s="917"/>
      <c r="V51" s="917"/>
      <c r="W51" s="917"/>
      <c r="X51" s="917"/>
      <c r="Y51" s="917"/>
      <c r="Z51" s="917"/>
      <c r="AA51" s="917"/>
      <c r="AB51" s="917"/>
      <c r="AC51" s="917"/>
      <c r="AD51" s="917"/>
      <c r="AE51" s="918"/>
      <c r="AF51" s="844"/>
      <c r="AG51" s="845"/>
      <c r="AH51" s="845"/>
      <c r="AI51" s="845"/>
      <c r="AJ51" s="846"/>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2"/>
      <c r="BK51" s="252"/>
      <c r="BL51" s="252"/>
      <c r="BM51" s="252"/>
      <c r="BN51" s="252"/>
      <c r="BO51" s="265"/>
      <c r="BP51" s="265"/>
      <c r="BQ51" s="262">
        <v>45</v>
      </c>
      <c r="BR51" s="263"/>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6"/>
    </row>
    <row r="52" spans="1:131" s="247" customFormat="1" ht="26.25" customHeight="1" x14ac:dyDescent="0.15">
      <c r="A52" s="261">
        <v>25</v>
      </c>
      <c r="B52" s="838"/>
      <c r="C52" s="839"/>
      <c r="D52" s="839"/>
      <c r="E52" s="839"/>
      <c r="F52" s="839"/>
      <c r="G52" s="839"/>
      <c r="H52" s="839"/>
      <c r="I52" s="839"/>
      <c r="J52" s="839"/>
      <c r="K52" s="839"/>
      <c r="L52" s="839"/>
      <c r="M52" s="839"/>
      <c r="N52" s="839"/>
      <c r="O52" s="839"/>
      <c r="P52" s="840"/>
      <c r="Q52" s="916"/>
      <c r="R52" s="917"/>
      <c r="S52" s="917"/>
      <c r="T52" s="917"/>
      <c r="U52" s="917"/>
      <c r="V52" s="917"/>
      <c r="W52" s="917"/>
      <c r="X52" s="917"/>
      <c r="Y52" s="917"/>
      <c r="Z52" s="917"/>
      <c r="AA52" s="917"/>
      <c r="AB52" s="917"/>
      <c r="AC52" s="917"/>
      <c r="AD52" s="917"/>
      <c r="AE52" s="918"/>
      <c r="AF52" s="844"/>
      <c r="AG52" s="845"/>
      <c r="AH52" s="845"/>
      <c r="AI52" s="845"/>
      <c r="AJ52" s="846"/>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2"/>
      <c r="BK52" s="252"/>
      <c r="BL52" s="252"/>
      <c r="BM52" s="252"/>
      <c r="BN52" s="252"/>
      <c r="BO52" s="265"/>
      <c r="BP52" s="265"/>
      <c r="BQ52" s="262">
        <v>46</v>
      </c>
      <c r="BR52" s="263"/>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6"/>
    </row>
    <row r="53" spans="1:131" s="247" customFormat="1" ht="26.25" customHeight="1" x14ac:dyDescent="0.15">
      <c r="A53" s="261">
        <v>26</v>
      </c>
      <c r="B53" s="838"/>
      <c r="C53" s="839"/>
      <c r="D53" s="839"/>
      <c r="E53" s="839"/>
      <c r="F53" s="839"/>
      <c r="G53" s="839"/>
      <c r="H53" s="839"/>
      <c r="I53" s="839"/>
      <c r="J53" s="839"/>
      <c r="K53" s="839"/>
      <c r="L53" s="839"/>
      <c r="M53" s="839"/>
      <c r="N53" s="839"/>
      <c r="O53" s="839"/>
      <c r="P53" s="840"/>
      <c r="Q53" s="916"/>
      <c r="R53" s="917"/>
      <c r="S53" s="917"/>
      <c r="T53" s="917"/>
      <c r="U53" s="917"/>
      <c r="V53" s="917"/>
      <c r="W53" s="917"/>
      <c r="X53" s="917"/>
      <c r="Y53" s="917"/>
      <c r="Z53" s="917"/>
      <c r="AA53" s="917"/>
      <c r="AB53" s="917"/>
      <c r="AC53" s="917"/>
      <c r="AD53" s="917"/>
      <c r="AE53" s="918"/>
      <c r="AF53" s="844"/>
      <c r="AG53" s="845"/>
      <c r="AH53" s="845"/>
      <c r="AI53" s="845"/>
      <c r="AJ53" s="846"/>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2"/>
      <c r="BK53" s="252"/>
      <c r="BL53" s="252"/>
      <c r="BM53" s="252"/>
      <c r="BN53" s="252"/>
      <c r="BO53" s="265"/>
      <c r="BP53" s="265"/>
      <c r="BQ53" s="262">
        <v>47</v>
      </c>
      <c r="BR53" s="263"/>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6"/>
    </row>
    <row r="54" spans="1:131" s="247" customFormat="1" ht="26.25" customHeight="1" x14ac:dyDescent="0.15">
      <c r="A54" s="261">
        <v>27</v>
      </c>
      <c r="B54" s="838"/>
      <c r="C54" s="839"/>
      <c r="D54" s="839"/>
      <c r="E54" s="839"/>
      <c r="F54" s="839"/>
      <c r="G54" s="839"/>
      <c r="H54" s="839"/>
      <c r="I54" s="839"/>
      <c r="J54" s="839"/>
      <c r="K54" s="839"/>
      <c r="L54" s="839"/>
      <c r="M54" s="839"/>
      <c r="N54" s="839"/>
      <c r="O54" s="839"/>
      <c r="P54" s="840"/>
      <c r="Q54" s="916"/>
      <c r="R54" s="917"/>
      <c r="S54" s="917"/>
      <c r="T54" s="917"/>
      <c r="U54" s="917"/>
      <c r="V54" s="917"/>
      <c r="W54" s="917"/>
      <c r="X54" s="917"/>
      <c r="Y54" s="917"/>
      <c r="Z54" s="917"/>
      <c r="AA54" s="917"/>
      <c r="AB54" s="917"/>
      <c r="AC54" s="917"/>
      <c r="AD54" s="917"/>
      <c r="AE54" s="918"/>
      <c r="AF54" s="844"/>
      <c r="AG54" s="845"/>
      <c r="AH54" s="845"/>
      <c r="AI54" s="845"/>
      <c r="AJ54" s="846"/>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2"/>
      <c r="BK54" s="252"/>
      <c r="BL54" s="252"/>
      <c r="BM54" s="252"/>
      <c r="BN54" s="252"/>
      <c r="BO54" s="265"/>
      <c r="BP54" s="265"/>
      <c r="BQ54" s="262">
        <v>48</v>
      </c>
      <c r="BR54" s="263"/>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6"/>
    </row>
    <row r="55" spans="1:131" s="247" customFormat="1" ht="26.25" customHeight="1" x14ac:dyDescent="0.15">
      <c r="A55" s="261">
        <v>28</v>
      </c>
      <c r="B55" s="838"/>
      <c r="C55" s="839"/>
      <c r="D55" s="839"/>
      <c r="E55" s="839"/>
      <c r="F55" s="839"/>
      <c r="G55" s="839"/>
      <c r="H55" s="839"/>
      <c r="I55" s="839"/>
      <c r="J55" s="839"/>
      <c r="K55" s="839"/>
      <c r="L55" s="839"/>
      <c r="M55" s="839"/>
      <c r="N55" s="839"/>
      <c r="O55" s="839"/>
      <c r="P55" s="840"/>
      <c r="Q55" s="916"/>
      <c r="R55" s="917"/>
      <c r="S55" s="917"/>
      <c r="T55" s="917"/>
      <c r="U55" s="917"/>
      <c r="V55" s="917"/>
      <c r="W55" s="917"/>
      <c r="X55" s="917"/>
      <c r="Y55" s="917"/>
      <c r="Z55" s="917"/>
      <c r="AA55" s="917"/>
      <c r="AB55" s="917"/>
      <c r="AC55" s="917"/>
      <c r="AD55" s="917"/>
      <c r="AE55" s="918"/>
      <c r="AF55" s="844"/>
      <c r="AG55" s="845"/>
      <c r="AH55" s="845"/>
      <c r="AI55" s="845"/>
      <c r="AJ55" s="846"/>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2"/>
      <c r="BK55" s="252"/>
      <c r="BL55" s="252"/>
      <c r="BM55" s="252"/>
      <c r="BN55" s="252"/>
      <c r="BO55" s="265"/>
      <c r="BP55" s="265"/>
      <c r="BQ55" s="262">
        <v>49</v>
      </c>
      <c r="BR55" s="263"/>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6"/>
    </row>
    <row r="56" spans="1:131" s="247" customFormat="1" ht="26.25" customHeight="1" x14ac:dyDescent="0.15">
      <c r="A56" s="261">
        <v>29</v>
      </c>
      <c r="B56" s="838"/>
      <c r="C56" s="839"/>
      <c r="D56" s="839"/>
      <c r="E56" s="839"/>
      <c r="F56" s="839"/>
      <c r="G56" s="839"/>
      <c r="H56" s="839"/>
      <c r="I56" s="839"/>
      <c r="J56" s="839"/>
      <c r="K56" s="839"/>
      <c r="L56" s="839"/>
      <c r="M56" s="839"/>
      <c r="N56" s="839"/>
      <c r="O56" s="839"/>
      <c r="P56" s="840"/>
      <c r="Q56" s="916"/>
      <c r="R56" s="917"/>
      <c r="S56" s="917"/>
      <c r="T56" s="917"/>
      <c r="U56" s="917"/>
      <c r="V56" s="917"/>
      <c r="W56" s="917"/>
      <c r="X56" s="917"/>
      <c r="Y56" s="917"/>
      <c r="Z56" s="917"/>
      <c r="AA56" s="917"/>
      <c r="AB56" s="917"/>
      <c r="AC56" s="917"/>
      <c r="AD56" s="917"/>
      <c r="AE56" s="918"/>
      <c r="AF56" s="844"/>
      <c r="AG56" s="845"/>
      <c r="AH56" s="845"/>
      <c r="AI56" s="845"/>
      <c r="AJ56" s="846"/>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2"/>
      <c r="BK56" s="252"/>
      <c r="BL56" s="252"/>
      <c r="BM56" s="252"/>
      <c r="BN56" s="252"/>
      <c r="BO56" s="265"/>
      <c r="BP56" s="265"/>
      <c r="BQ56" s="262">
        <v>50</v>
      </c>
      <c r="BR56" s="263"/>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6"/>
    </row>
    <row r="57" spans="1:131" s="247" customFormat="1" ht="26.25" customHeight="1" x14ac:dyDescent="0.15">
      <c r="A57" s="261">
        <v>30</v>
      </c>
      <c r="B57" s="838"/>
      <c r="C57" s="839"/>
      <c r="D57" s="839"/>
      <c r="E57" s="839"/>
      <c r="F57" s="839"/>
      <c r="G57" s="839"/>
      <c r="H57" s="839"/>
      <c r="I57" s="839"/>
      <c r="J57" s="839"/>
      <c r="K57" s="839"/>
      <c r="L57" s="839"/>
      <c r="M57" s="839"/>
      <c r="N57" s="839"/>
      <c r="O57" s="839"/>
      <c r="P57" s="840"/>
      <c r="Q57" s="916"/>
      <c r="R57" s="917"/>
      <c r="S57" s="917"/>
      <c r="T57" s="917"/>
      <c r="U57" s="917"/>
      <c r="V57" s="917"/>
      <c r="W57" s="917"/>
      <c r="X57" s="917"/>
      <c r="Y57" s="917"/>
      <c r="Z57" s="917"/>
      <c r="AA57" s="917"/>
      <c r="AB57" s="917"/>
      <c r="AC57" s="917"/>
      <c r="AD57" s="917"/>
      <c r="AE57" s="918"/>
      <c r="AF57" s="844"/>
      <c r="AG57" s="845"/>
      <c r="AH57" s="845"/>
      <c r="AI57" s="845"/>
      <c r="AJ57" s="846"/>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2"/>
      <c r="BK57" s="252"/>
      <c r="BL57" s="252"/>
      <c r="BM57" s="252"/>
      <c r="BN57" s="252"/>
      <c r="BO57" s="265"/>
      <c r="BP57" s="265"/>
      <c r="BQ57" s="262">
        <v>51</v>
      </c>
      <c r="BR57" s="263"/>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6"/>
    </row>
    <row r="58" spans="1:131" s="247" customFormat="1" ht="26.25" customHeight="1" x14ac:dyDescent="0.15">
      <c r="A58" s="261">
        <v>31</v>
      </c>
      <c r="B58" s="838"/>
      <c r="C58" s="839"/>
      <c r="D58" s="839"/>
      <c r="E58" s="839"/>
      <c r="F58" s="839"/>
      <c r="G58" s="839"/>
      <c r="H58" s="839"/>
      <c r="I58" s="839"/>
      <c r="J58" s="839"/>
      <c r="K58" s="839"/>
      <c r="L58" s="839"/>
      <c r="M58" s="839"/>
      <c r="N58" s="839"/>
      <c r="O58" s="839"/>
      <c r="P58" s="840"/>
      <c r="Q58" s="916"/>
      <c r="R58" s="917"/>
      <c r="S58" s="917"/>
      <c r="T58" s="917"/>
      <c r="U58" s="917"/>
      <c r="V58" s="917"/>
      <c r="W58" s="917"/>
      <c r="X58" s="917"/>
      <c r="Y58" s="917"/>
      <c r="Z58" s="917"/>
      <c r="AA58" s="917"/>
      <c r="AB58" s="917"/>
      <c r="AC58" s="917"/>
      <c r="AD58" s="917"/>
      <c r="AE58" s="918"/>
      <c r="AF58" s="844"/>
      <c r="AG58" s="845"/>
      <c r="AH58" s="845"/>
      <c r="AI58" s="845"/>
      <c r="AJ58" s="846"/>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2"/>
      <c r="BK58" s="252"/>
      <c r="BL58" s="252"/>
      <c r="BM58" s="252"/>
      <c r="BN58" s="252"/>
      <c r="BO58" s="265"/>
      <c r="BP58" s="265"/>
      <c r="BQ58" s="262">
        <v>52</v>
      </c>
      <c r="BR58" s="263"/>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6"/>
    </row>
    <row r="59" spans="1:131" s="247" customFormat="1" ht="26.25" customHeight="1" x14ac:dyDescent="0.15">
      <c r="A59" s="261">
        <v>32</v>
      </c>
      <c r="B59" s="838"/>
      <c r="C59" s="839"/>
      <c r="D59" s="839"/>
      <c r="E59" s="839"/>
      <c r="F59" s="839"/>
      <c r="G59" s="839"/>
      <c r="H59" s="839"/>
      <c r="I59" s="839"/>
      <c r="J59" s="839"/>
      <c r="K59" s="839"/>
      <c r="L59" s="839"/>
      <c r="M59" s="839"/>
      <c r="N59" s="839"/>
      <c r="O59" s="839"/>
      <c r="P59" s="840"/>
      <c r="Q59" s="916"/>
      <c r="R59" s="917"/>
      <c r="S59" s="917"/>
      <c r="T59" s="917"/>
      <c r="U59" s="917"/>
      <c r="V59" s="917"/>
      <c r="W59" s="917"/>
      <c r="X59" s="917"/>
      <c r="Y59" s="917"/>
      <c r="Z59" s="917"/>
      <c r="AA59" s="917"/>
      <c r="AB59" s="917"/>
      <c r="AC59" s="917"/>
      <c r="AD59" s="917"/>
      <c r="AE59" s="918"/>
      <c r="AF59" s="844"/>
      <c r="AG59" s="845"/>
      <c r="AH59" s="845"/>
      <c r="AI59" s="845"/>
      <c r="AJ59" s="846"/>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2"/>
      <c r="BK59" s="252"/>
      <c r="BL59" s="252"/>
      <c r="BM59" s="252"/>
      <c r="BN59" s="252"/>
      <c r="BO59" s="265"/>
      <c r="BP59" s="265"/>
      <c r="BQ59" s="262">
        <v>53</v>
      </c>
      <c r="BR59" s="263"/>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6"/>
    </row>
    <row r="60" spans="1:131" s="247" customFormat="1" ht="26.25" customHeight="1" x14ac:dyDescent="0.15">
      <c r="A60" s="261">
        <v>33</v>
      </c>
      <c r="B60" s="838"/>
      <c r="C60" s="839"/>
      <c r="D60" s="839"/>
      <c r="E60" s="839"/>
      <c r="F60" s="839"/>
      <c r="G60" s="839"/>
      <c r="H60" s="839"/>
      <c r="I60" s="839"/>
      <c r="J60" s="839"/>
      <c r="K60" s="839"/>
      <c r="L60" s="839"/>
      <c r="M60" s="839"/>
      <c r="N60" s="839"/>
      <c r="O60" s="839"/>
      <c r="P60" s="840"/>
      <c r="Q60" s="916"/>
      <c r="R60" s="917"/>
      <c r="S60" s="917"/>
      <c r="T60" s="917"/>
      <c r="U60" s="917"/>
      <c r="V60" s="917"/>
      <c r="W60" s="917"/>
      <c r="X60" s="917"/>
      <c r="Y60" s="917"/>
      <c r="Z60" s="917"/>
      <c r="AA60" s="917"/>
      <c r="AB60" s="917"/>
      <c r="AC60" s="917"/>
      <c r="AD60" s="917"/>
      <c r="AE60" s="918"/>
      <c r="AF60" s="844"/>
      <c r="AG60" s="845"/>
      <c r="AH60" s="845"/>
      <c r="AI60" s="845"/>
      <c r="AJ60" s="846"/>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2"/>
      <c r="BK60" s="252"/>
      <c r="BL60" s="252"/>
      <c r="BM60" s="252"/>
      <c r="BN60" s="252"/>
      <c r="BO60" s="265"/>
      <c r="BP60" s="265"/>
      <c r="BQ60" s="262">
        <v>54</v>
      </c>
      <c r="BR60" s="263"/>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6"/>
    </row>
    <row r="61" spans="1:131" s="247" customFormat="1" ht="26.25" customHeight="1" thickBot="1" x14ac:dyDescent="0.2">
      <c r="A61" s="261">
        <v>34</v>
      </c>
      <c r="B61" s="838"/>
      <c r="C61" s="839"/>
      <c r="D61" s="839"/>
      <c r="E61" s="839"/>
      <c r="F61" s="839"/>
      <c r="G61" s="839"/>
      <c r="H61" s="839"/>
      <c r="I61" s="839"/>
      <c r="J61" s="839"/>
      <c r="K61" s="839"/>
      <c r="L61" s="839"/>
      <c r="M61" s="839"/>
      <c r="N61" s="839"/>
      <c r="O61" s="839"/>
      <c r="P61" s="840"/>
      <c r="Q61" s="916"/>
      <c r="R61" s="917"/>
      <c r="S61" s="917"/>
      <c r="T61" s="917"/>
      <c r="U61" s="917"/>
      <c r="V61" s="917"/>
      <c r="W61" s="917"/>
      <c r="X61" s="917"/>
      <c r="Y61" s="917"/>
      <c r="Z61" s="917"/>
      <c r="AA61" s="917"/>
      <c r="AB61" s="917"/>
      <c r="AC61" s="917"/>
      <c r="AD61" s="917"/>
      <c r="AE61" s="918"/>
      <c r="AF61" s="844"/>
      <c r="AG61" s="845"/>
      <c r="AH61" s="845"/>
      <c r="AI61" s="845"/>
      <c r="AJ61" s="846"/>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2"/>
      <c r="BK61" s="252"/>
      <c r="BL61" s="252"/>
      <c r="BM61" s="252"/>
      <c r="BN61" s="252"/>
      <c r="BO61" s="265"/>
      <c r="BP61" s="265"/>
      <c r="BQ61" s="262">
        <v>55</v>
      </c>
      <c r="BR61" s="263"/>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6"/>
    </row>
    <row r="62" spans="1:131" s="247" customFormat="1" ht="26.25" customHeight="1" x14ac:dyDescent="0.15">
      <c r="A62" s="261">
        <v>35</v>
      </c>
      <c r="B62" s="838"/>
      <c r="C62" s="839"/>
      <c r="D62" s="839"/>
      <c r="E62" s="839"/>
      <c r="F62" s="839"/>
      <c r="G62" s="839"/>
      <c r="H62" s="839"/>
      <c r="I62" s="839"/>
      <c r="J62" s="839"/>
      <c r="K62" s="839"/>
      <c r="L62" s="839"/>
      <c r="M62" s="839"/>
      <c r="N62" s="839"/>
      <c r="O62" s="839"/>
      <c r="P62" s="840"/>
      <c r="Q62" s="916"/>
      <c r="R62" s="917"/>
      <c r="S62" s="917"/>
      <c r="T62" s="917"/>
      <c r="U62" s="917"/>
      <c r="V62" s="917"/>
      <c r="W62" s="917"/>
      <c r="X62" s="917"/>
      <c r="Y62" s="917"/>
      <c r="Z62" s="917"/>
      <c r="AA62" s="917"/>
      <c r="AB62" s="917"/>
      <c r="AC62" s="917"/>
      <c r="AD62" s="917"/>
      <c r="AE62" s="918"/>
      <c r="AF62" s="844"/>
      <c r="AG62" s="845"/>
      <c r="AH62" s="845"/>
      <c r="AI62" s="845"/>
      <c r="AJ62" s="846"/>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408</v>
      </c>
      <c r="BK62" s="889"/>
      <c r="BL62" s="889"/>
      <c r="BM62" s="889"/>
      <c r="BN62" s="890"/>
      <c r="BO62" s="265"/>
      <c r="BP62" s="265"/>
      <c r="BQ62" s="262">
        <v>56</v>
      </c>
      <c r="BR62" s="263"/>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6"/>
    </row>
    <row r="63" spans="1:131" s="247" customFormat="1" ht="26.25" customHeight="1" thickBot="1" x14ac:dyDescent="0.2">
      <c r="A63" s="264" t="s">
        <v>384</v>
      </c>
      <c r="B63" s="873" t="s">
        <v>409</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252</v>
      </c>
      <c r="AG63" s="925"/>
      <c r="AH63" s="925"/>
      <c r="AI63" s="925"/>
      <c r="AJ63" s="926"/>
      <c r="AK63" s="927"/>
      <c r="AL63" s="922"/>
      <c r="AM63" s="922"/>
      <c r="AN63" s="922"/>
      <c r="AO63" s="922"/>
      <c r="AP63" s="925">
        <v>6204</v>
      </c>
      <c r="AQ63" s="925"/>
      <c r="AR63" s="925"/>
      <c r="AS63" s="925"/>
      <c r="AT63" s="925"/>
      <c r="AU63" s="925">
        <v>4976</v>
      </c>
      <c r="AV63" s="925"/>
      <c r="AW63" s="925"/>
      <c r="AX63" s="925"/>
      <c r="AY63" s="925"/>
      <c r="AZ63" s="929"/>
      <c r="BA63" s="929"/>
      <c r="BB63" s="929"/>
      <c r="BC63" s="929"/>
      <c r="BD63" s="929"/>
      <c r="BE63" s="930"/>
      <c r="BF63" s="930"/>
      <c r="BG63" s="930"/>
      <c r="BH63" s="930"/>
      <c r="BI63" s="931"/>
      <c r="BJ63" s="932" t="s">
        <v>410</v>
      </c>
      <c r="BK63" s="933"/>
      <c r="BL63" s="933"/>
      <c r="BM63" s="933"/>
      <c r="BN63" s="934"/>
      <c r="BO63" s="265"/>
      <c r="BP63" s="265"/>
      <c r="BQ63" s="262">
        <v>57</v>
      </c>
      <c r="BR63" s="263"/>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6"/>
    </row>
    <row r="66" spans="1:131" s="247" customFormat="1" ht="26.25" customHeight="1" x14ac:dyDescent="0.15">
      <c r="A66" s="823" t="s">
        <v>412</v>
      </c>
      <c r="B66" s="824"/>
      <c r="C66" s="824"/>
      <c r="D66" s="824"/>
      <c r="E66" s="824"/>
      <c r="F66" s="824"/>
      <c r="G66" s="824"/>
      <c r="H66" s="824"/>
      <c r="I66" s="824"/>
      <c r="J66" s="824"/>
      <c r="K66" s="824"/>
      <c r="L66" s="824"/>
      <c r="M66" s="824"/>
      <c r="N66" s="824"/>
      <c r="O66" s="824"/>
      <c r="P66" s="825"/>
      <c r="Q66" s="800" t="s">
        <v>413</v>
      </c>
      <c r="R66" s="801"/>
      <c r="S66" s="801"/>
      <c r="T66" s="801"/>
      <c r="U66" s="802"/>
      <c r="V66" s="800" t="s">
        <v>414</v>
      </c>
      <c r="W66" s="801"/>
      <c r="X66" s="801"/>
      <c r="Y66" s="801"/>
      <c r="Z66" s="802"/>
      <c r="AA66" s="800" t="s">
        <v>415</v>
      </c>
      <c r="AB66" s="801"/>
      <c r="AC66" s="801"/>
      <c r="AD66" s="801"/>
      <c r="AE66" s="802"/>
      <c r="AF66" s="935" t="s">
        <v>416</v>
      </c>
      <c r="AG66" s="896"/>
      <c r="AH66" s="896"/>
      <c r="AI66" s="896"/>
      <c r="AJ66" s="936"/>
      <c r="AK66" s="800" t="s">
        <v>417</v>
      </c>
      <c r="AL66" s="824"/>
      <c r="AM66" s="824"/>
      <c r="AN66" s="824"/>
      <c r="AO66" s="825"/>
      <c r="AP66" s="800" t="s">
        <v>418</v>
      </c>
      <c r="AQ66" s="801"/>
      <c r="AR66" s="801"/>
      <c r="AS66" s="801"/>
      <c r="AT66" s="802"/>
      <c r="AU66" s="800" t="s">
        <v>419</v>
      </c>
      <c r="AV66" s="801"/>
      <c r="AW66" s="801"/>
      <c r="AX66" s="801"/>
      <c r="AY66" s="802"/>
      <c r="AZ66" s="800" t="s">
        <v>371</v>
      </c>
      <c r="BA66" s="801"/>
      <c r="BB66" s="801"/>
      <c r="BC66" s="801"/>
      <c r="BD66" s="812"/>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x14ac:dyDescent="0.2">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7"/>
      <c r="AG67" s="899"/>
      <c r="AH67" s="899"/>
      <c r="AI67" s="899"/>
      <c r="AJ67" s="938"/>
      <c r="AK67" s="939"/>
      <c r="AL67" s="827"/>
      <c r="AM67" s="827"/>
      <c r="AN67" s="827"/>
      <c r="AO67" s="828"/>
      <c r="AP67" s="803"/>
      <c r="AQ67" s="804"/>
      <c r="AR67" s="804"/>
      <c r="AS67" s="804"/>
      <c r="AT67" s="805"/>
      <c r="AU67" s="803"/>
      <c r="AV67" s="804"/>
      <c r="AW67" s="804"/>
      <c r="AX67" s="804"/>
      <c r="AY67" s="805"/>
      <c r="AZ67" s="803"/>
      <c r="BA67" s="804"/>
      <c r="BB67" s="804"/>
      <c r="BC67" s="804"/>
      <c r="BD67" s="813"/>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x14ac:dyDescent="0.15">
      <c r="A68" s="258">
        <v>1</v>
      </c>
      <c r="B68" s="952" t="s">
        <v>585</v>
      </c>
      <c r="C68" s="953"/>
      <c r="D68" s="953"/>
      <c r="E68" s="953"/>
      <c r="F68" s="953"/>
      <c r="G68" s="953"/>
      <c r="H68" s="953"/>
      <c r="I68" s="953"/>
      <c r="J68" s="953"/>
      <c r="K68" s="953"/>
      <c r="L68" s="953"/>
      <c r="M68" s="953"/>
      <c r="N68" s="953"/>
      <c r="O68" s="953"/>
      <c r="P68" s="954"/>
      <c r="Q68" s="955">
        <v>1914</v>
      </c>
      <c r="R68" s="949"/>
      <c r="S68" s="949"/>
      <c r="T68" s="949"/>
      <c r="U68" s="949"/>
      <c r="V68" s="949">
        <v>1824</v>
      </c>
      <c r="W68" s="949"/>
      <c r="X68" s="949"/>
      <c r="Y68" s="949"/>
      <c r="Z68" s="949"/>
      <c r="AA68" s="949">
        <v>90</v>
      </c>
      <c r="AB68" s="949"/>
      <c r="AC68" s="949"/>
      <c r="AD68" s="949"/>
      <c r="AE68" s="949"/>
      <c r="AF68" s="949">
        <v>77</v>
      </c>
      <c r="AG68" s="949"/>
      <c r="AH68" s="949"/>
      <c r="AI68" s="949"/>
      <c r="AJ68" s="949"/>
      <c r="AK68" s="949" t="s">
        <v>584</v>
      </c>
      <c r="AL68" s="949"/>
      <c r="AM68" s="949"/>
      <c r="AN68" s="949"/>
      <c r="AO68" s="949"/>
      <c r="AP68" s="949">
        <v>947</v>
      </c>
      <c r="AQ68" s="949"/>
      <c r="AR68" s="949"/>
      <c r="AS68" s="949"/>
      <c r="AT68" s="949"/>
      <c r="AU68" s="949">
        <v>629</v>
      </c>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x14ac:dyDescent="0.15">
      <c r="A69" s="261">
        <v>2</v>
      </c>
      <c r="B69" s="956" t="s">
        <v>586</v>
      </c>
      <c r="C69" s="957"/>
      <c r="D69" s="957"/>
      <c r="E69" s="957"/>
      <c r="F69" s="957"/>
      <c r="G69" s="957"/>
      <c r="H69" s="957"/>
      <c r="I69" s="957"/>
      <c r="J69" s="957"/>
      <c r="K69" s="957"/>
      <c r="L69" s="957"/>
      <c r="M69" s="957"/>
      <c r="N69" s="957"/>
      <c r="O69" s="957"/>
      <c r="P69" s="958"/>
      <c r="Q69" s="959">
        <v>1599</v>
      </c>
      <c r="R69" s="914"/>
      <c r="S69" s="914"/>
      <c r="T69" s="914"/>
      <c r="U69" s="914"/>
      <c r="V69" s="914">
        <v>1661</v>
      </c>
      <c r="W69" s="914"/>
      <c r="X69" s="914"/>
      <c r="Y69" s="914"/>
      <c r="Z69" s="914"/>
      <c r="AA69" s="914">
        <v>-62</v>
      </c>
      <c r="AB69" s="914"/>
      <c r="AC69" s="914"/>
      <c r="AD69" s="914"/>
      <c r="AE69" s="914"/>
      <c r="AF69" s="914">
        <v>-62</v>
      </c>
      <c r="AG69" s="914"/>
      <c r="AH69" s="914"/>
      <c r="AI69" s="914"/>
      <c r="AJ69" s="914"/>
      <c r="AK69" s="914">
        <v>361</v>
      </c>
      <c r="AL69" s="914"/>
      <c r="AM69" s="914"/>
      <c r="AN69" s="914"/>
      <c r="AO69" s="914"/>
      <c r="AP69" s="914">
        <v>7622</v>
      </c>
      <c r="AQ69" s="914"/>
      <c r="AR69" s="914"/>
      <c r="AS69" s="914"/>
      <c r="AT69" s="914"/>
      <c r="AU69" s="914">
        <v>1319</v>
      </c>
      <c r="AV69" s="914"/>
      <c r="AW69" s="914"/>
      <c r="AX69" s="914"/>
      <c r="AY69" s="914"/>
      <c r="AZ69" s="960"/>
      <c r="BA69" s="960"/>
      <c r="BB69" s="960"/>
      <c r="BC69" s="960"/>
      <c r="BD69" s="961"/>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x14ac:dyDescent="0.15">
      <c r="A70" s="261">
        <v>3</v>
      </c>
      <c r="B70" s="956" t="s">
        <v>587</v>
      </c>
      <c r="C70" s="957"/>
      <c r="D70" s="957"/>
      <c r="E70" s="957"/>
      <c r="F70" s="957"/>
      <c r="G70" s="957"/>
      <c r="H70" s="957"/>
      <c r="I70" s="957"/>
      <c r="J70" s="957"/>
      <c r="K70" s="957"/>
      <c r="L70" s="957"/>
      <c r="M70" s="957"/>
      <c r="N70" s="957"/>
      <c r="O70" s="957"/>
      <c r="P70" s="958"/>
      <c r="Q70" s="959">
        <v>100</v>
      </c>
      <c r="R70" s="914"/>
      <c r="S70" s="914"/>
      <c r="T70" s="914"/>
      <c r="U70" s="914"/>
      <c r="V70" s="914">
        <v>94</v>
      </c>
      <c r="W70" s="914"/>
      <c r="X70" s="914"/>
      <c r="Y70" s="914"/>
      <c r="Z70" s="914"/>
      <c r="AA70" s="914">
        <v>6</v>
      </c>
      <c r="AB70" s="914"/>
      <c r="AC70" s="914"/>
      <c r="AD70" s="914"/>
      <c r="AE70" s="914"/>
      <c r="AF70" s="914">
        <v>6</v>
      </c>
      <c r="AG70" s="914"/>
      <c r="AH70" s="914"/>
      <c r="AI70" s="914"/>
      <c r="AJ70" s="914"/>
      <c r="AK70" s="914" t="s">
        <v>598</v>
      </c>
      <c r="AL70" s="914"/>
      <c r="AM70" s="914"/>
      <c r="AN70" s="914"/>
      <c r="AO70" s="914"/>
      <c r="AP70" s="914" t="s">
        <v>598</v>
      </c>
      <c r="AQ70" s="914"/>
      <c r="AR70" s="914"/>
      <c r="AS70" s="914"/>
      <c r="AT70" s="914"/>
      <c r="AU70" s="914" t="s">
        <v>584</v>
      </c>
      <c r="AV70" s="914"/>
      <c r="AW70" s="914"/>
      <c r="AX70" s="914"/>
      <c r="AY70" s="914"/>
      <c r="AZ70" s="960"/>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x14ac:dyDescent="0.15">
      <c r="A71" s="261">
        <v>4</v>
      </c>
      <c r="B71" s="956" t="s">
        <v>588</v>
      </c>
      <c r="C71" s="957"/>
      <c r="D71" s="957"/>
      <c r="E71" s="957"/>
      <c r="F71" s="957"/>
      <c r="G71" s="957"/>
      <c r="H71" s="957"/>
      <c r="I71" s="957"/>
      <c r="J71" s="957"/>
      <c r="K71" s="957"/>
      <c r="L71" s="957"/>
      <c r="M71" s="957"/>
      <c r="N71" s="957"/>
      <c r="O71" s="957"/>
      <c r="P71" s="958"/>
      <c r="Q71" s="959">
        <v>5035</v>
      </c>
      <c r="R71" s="914"/>
      <c r="S71" s="914"/>
      <c r="T71" s="914"/>
      <c r="U71" s="914"/>
      <c r="V71" s="914">
        <v>4930</v>
      </c>
      <c r="W71" s="914"/>
      <c r="X71" s="914"/>
      <c r="Y71" s="914"/>
      <c r="Z71" s="914"/>
      <c r="AA71" s="914">
        <v>105</v>
      </c>
      <c r="AB71" s="914"/>
      <c r="AC71" s="914"/>
      <c r="AD71" s="914"/>
      <c r="AE71" s="914"/>
      <c r="AF71" s="914">
        <v>105</v>
      </c>
      <c r="AG71" s="914"/>
      <c r="AH71" s="914"/>
      <c r="AI71" s="914"/>
      <c r="AJ71" s="914"/>
      <c r="AK71" s="914">
        <v>65</v>
      </c>
      <c r="AL71" s="914"/>
      <c r="AM71" s="914"/>
      <c r="AN71" s="914"/>
      <c r="AO71" s="914"/>
      <c r="AP71" s="914" t="s">
        <v>584</v>
      </c>
      <c r="AQ71" s="914"/>
      <c r="AR71" s="914"/>
      <c r="AS71" s="914"/>
      <c r="AT71" s="914"/>
      <c r="AU71" s="914" t="s">
        <v>584</v>
      </c>
      <c r="AV71" s="914"/>
      <c r="AW71" s="914"/>
      <c r="AX71" s="914"/>
      <c r="AY71" s="914"/>
      <c r="AZ71" s="960"/>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x14ac:dyDescent="0.15">
      <c r="A72" s="261">
        <v>5</v>
      </c>
      <c r="B72" s="956" t="s">
        <v>589</v>
      </c>
      <c r="C72" s="957"/>
      <c r="D72" s="957"/>
      <c r="E72" s="957"/>
      <c r="F72" s="957"/>
      <c r="G72" s="957"/>
      <c r="H72" s="957"/>
      <c r="I72" s="957"/>
      <c r="J72" s="957"/>
      <c r="K72" s="957"/>
      <c r="L72" s="957"/>
      <c r="M72" s="957"/>
      <c r="N72" s="957"/>
      <c r="O72" s="957"/>
      <c r="P72" s="958"/>
      <c r="Q72" s="959">
        <v>387</v>
      </c>
      <c r="R72" s="914"/>
      <c r="S72" s="914"/>
      <c r="T72" s="914"/>
      <c r="U72" s="914"/>
      <c r="V72" s="914">
        <v>383</v>
      </c>
      <c r="W72" s="914"/>
      <c r="X72" s="914"/>
      <c r="Y72" s="914"/>
      <c r="Z72" s="914"/>
      <c r="AA72" s="914">
        <v>4</v>
      </c>
      <c r="AB72" s="914"/>
      <c r="AC72" s="914"/>
      <c r="AD72" s="914"/>
      <c r="AE72" s="914"/>
      <c r="AF72" s="914">
        <v>4</v>
      </c>
      <c r="AG72" s="914"/>
      <c r="AH72" s="914"/>
      <c r="AI72" s="914"/>
      <c r="AJ72" s="914"/>
      <c r="AK72" s="914">
        <v>7</v>
      </c>
      <c r="AL72" s="914"/>
      <c r="AM72" s="914"/>
      <c r="AN72" s="914"/>
      <c r="AO72" s="914"/>
      <c r="AP72" s="914" t="s">
        <v>599</v>
      </c>
      <c r="AQ72" s="914"/>
      <c r="AR72" s="914"/>
      <c r="AS72" s="914"/>
      <c r="AT72" s="914"/>
      <c r="AU72" s="914" t="s">
        <v>584</v>
      </c>
      <c r="AV72" s="914"/>
      <c r="AW72" s="914"/>
      <c r="AX72" s="914"/>
      <c r="AY72" s="914"/>
      <c r="AZ72" s="960"/>
      <c r="BA72" s="960"/>
      <c r="BB72" s="960"/>
      <c r="BC72" s="960"/>
      <c r="BD72" s="961"/>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x14ac:dyDescent="0.15">
      <c r="A73" s="261">
        <v>6</v>
      </c>
      <c r="B73" s="956" t="s">
        <v>590</v>
      </c>
      <c r="C73" s="957"/>
      <c r="D73" s="957"/>
      <c r="E73" s="957"/>
      <c r="F73" s="957"/>
      <c r="G73" s="957"/>
      <c r="H73" s="957"/>
      <c r="I73" s="957"/>
      <c r="J73" s="957"/>
      <c r="K73" s="957"/>
      <c r="L73" s="957"/>
      <c r="M73" s="957"/>
      <c r="N73" s="957"/>
      <c r="O73" s="957"/>
      <c r="P73" s="958"/>
      <c r="Q73" s="959">
        <v>1989</v>
      </c>
      <c r="R73" s="914"/>
      <c r="S73" s="914"/>
      <c r="T73" s="914"/>
      <c r="U73" s="914"/>
      <c r="V73" s="914">
        <v>1982</v>
      </c>
      <c r="W73" s="914"/>
      <c r="X73" s="914"/>
      <c r="Y73" s="914"/>
      <c r="Z73" s="914"/>
      <c r="AA73" s="914">
        <v>7</v>
      </c>
      <c r="AB73" s="914"/>
      <c r="AC73" s="914"/>
      <c r="AD73" s="914"/>
      <c r="AE73" s="914"/>
      <c r="AF73" s="914">
        <v>7</v>
      </c>
      <c r="AG73" s="914"/>
      <c r="AH73" s="914"/>
      <c r="AI73" s="914"/>
      <c r="AJ73" s="914"/>
      <c r="AK73" s="914" t="s">
        <v>598</v>
      </c>
      <c r="AL73" s="914"/>
      <c r="AM73" s="914"/>
      <c r="AN73" s="914"/>
      <c r="AO73" s="914"/>
      <c r="AP73" s="914">
        <v>4283</v>
      </c>
      <c r="AQ73" s="914"/>
      <c r="AR73" s="914"/>
      <c r="AS73" s="914"/>
      <c r="AT73" s="914"/>
      <c r="AU73" s="914">
        <v>201</v>
      </c>
      <c r="AV73" s="914"/>
      <c r="AW73" s="914"/>
      <c r="AX73" s="914"/>
      <c r="AY73" s="914"/>
      <c r="AZ73" s="960"/>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x14ac:dyDescent="0.15">
      <c r="A74" s="261">
        <v>7</v>
      </c>
      <c r="B74" s="956" t="s">
        <v>591</v>
      </c>
      <c r="C74" s="957"/>
      <c r="D74" s="957"/>
      <c r="E74" s="957"/>
      <c r="F74" s="957"/>
      <c r="G74" s="957"/>
      <c r="H74" s="957"/>
      <c r="I74" s="957"/>
      <c r="J74" s="957"/>
      <c r="K74" s="957"/>
      <c r="L74" s="957"/>
      <c r="M74" s="957"/>
      <c r="N74" s="957"/>
      <c r="O74" s="957"/>
      <c r="P74" s="958"/>
      <c r="Q74" s="959">
        <v>16</v>
      </c>
      <c r="R74" s="914"/>
      <c r="S74" s="914"/>
      <c r="T74" s="914"/>
      <c r="U74" s="914"/>
      <c r="V74" s="914">
        <v>13</v>
      </c>
      <c r="W74" s="914"/>
      <c r="X74" s="914"/>
      <c r="Y74" s="914"/>
      <c r="Z74" s="914"/>
      <c r="AA74" s="914">
        <v>3</v>
      </c>
      <c r="AB74" s="914"/>
      <c r="AC74" s="914"/>
      <c r="AD74" s="914"/>
      <c r="AE74" s="914"/>
      <c r="AF74" s="914">
        <v>3</v>
      </c>
      <c r="AG74" s="914"/>
      <c r="AH74" s="914"/>
      <c r="AI74" s="914"/>
      <c r="AJ74" s="914"/>
      <c r="AK74" s="914">
        <v>0</v>
      </c>
      <c r="AL74" s="914"/>
      <c r="AM74" s="914"/>
      <c r="AN74" s="914"/>
      <c r="AO74" s="914"/>
      <c r="AP74" s="914" t="s">
        <v>598</v>
      </c>
      <c r="AQ74" s="914"/>
      <c r="AR74" s="914"/>
      <c r="AS74" s="914"/>
      <c r="AT74" s="914"/>
      <c r="AU74" s="914" t="s">
        <v>584</v>
      </c>
      <c r="AV74" s="914"/>
      <c r="AW74" s="914"/>
      <c r="AX74" s="914"/>
      <c r="AY74" s="914"/>
      <c r="AZ74" s="960"/>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x14ac:dyDescent="0.15">
      <c r="A75" s="261">
        <v>8</v>
      </c>
      <c r="B75" s="956" t="s">
        <v>592</v>
      </c>
      <c r="C75" s="957"/>
      <c r="D75" s="957"/>
      <c r="E75" s="957"/>
      <c r="F75" s="957"/>
      <c r="G75" s="957"/>
      <c r="H75" s="957"/>
      <c r="I75" s="957"/>
      <c r="J75" s="957"/>
      <c r="K75" s="957"/>
      <c r="L75" s="957"/>
      <c r="M75" s="957"/>
      <c r="N75" s="957"/>
      <c r="O75" s="957"/>
      <c r="P75" s="958"/>
      <c r="Q75" s="962">
        <v>58</v>
      </c>
      <c r="R75" s="963"/>
      <c r="S75" s="963"/>
      <c r="T75" s="963"/>
      <c r="U75" s="913"/>
      <c r="V75" s="964">
        <v>55</v>
      </c>
      <c r="W75" s="963"/>
      <c r="X75" s="963"/>
      <c r="Y75" s="963"/>
      <c r="Z75" s="913"/>
      <c r="AA75" s="964">
        <v>3</v>
      </c>
      <c r="AB75" s="963"/>
      <c r="AC75" s="963"/>
      <c r="AD75" s="963"/>
      <c r="AE75" s="913"/>
      <c r="AF75" s="964">
        <v>3</v>
      </c>
      <c r="AG75" s="963"/>
      <c r="AH75" s="963"/>
      <c r="AI75" s="963"/>
      <c r="AJ75" s="913"/>
      <c r="AK75" s="964" t="s">
        <v>584</v>
      </c>
      <c r="AL75" s="963"/>
      <c r="AM75" s="963"/>
      <c r="AN75" s="963"/>
      <c r="AO75" s="913"/>
      <c r="AP75" s="964" t="s">
        <v>598</v>
      </c>
      <c r="AQ75" s="963"/>
      <c r="AR75" s="963"/>
      <c r="AS75" s="963"/>
      <c r="AT75" s="913"/>
      <c r="AU75" s="964" t="s">
        <v>600</v>
      </c>
      <c r="AV75" s="963"/>
      <c r="AW75" s="963"/>
      <c r="AX75" s="963"/>
      <c r="AY75" s="913"/>
      <c r="AZ75" s="960"/>
      <c r="BA75" s="960"/>
      <c r="BB75" s="960"/>
      <c r="BC75" s="960"/>
      <c r="BD75" s="961"/>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x14ac:dyDescent="0.15">
      <c r="A76" s="261">
        <v>9</v>
      </c>
      <c r="B76" s="956" t="s">
        <v>593</v>
      </c>
      <c r="C76" s="957"/>
      <c r="D76" s="957"/>
      <c r="E76" s="957"/>
      <c r="F76" s="957"/>
      <c r="G76" s="957"/>
      <c r="H76" s="957"/>
      <c r="I76" s="957"/>
      <c r="J76" s="957"/>
      <c r="K76" s="957"/>
      <c r="L76" s="957"/>
      <c r="M76" s="957"/>
      <c r="N76" s="957"/>
      <c r="O76" s="957"/>
      <c r="P76" s="958"/>
      <c r="Q76" s="962">
        <v>534</v>
      </c>
      <c r="R76" s="963"/>
      <c r="S76" s="963"/>
      <c r="T76" s="963"/>
      <c r="U76" s="913"/>
      <c r="V76" s="964">
        <v>513</v>
      </c>
      <c r="W76" s="963"/>
      <c r="X76" s="963"/>
      <c r="Y76" s="963"/>
      <c r="Z76" s="913"/>
      <c r="AA76" s="964">
        <v>21</v>
      </c>
      <c r="AB76" s="963"/>
      <c r="AC76" s="963"/>
      <c r="AD76" s="963"/>
      <c r="AE76" s="913"/>
      <c r="AF76" s="964">
        <v>21</v>
      </c>
      <c r="AG76" s="963"/>
      <c r="AH76" s="963"/>
      <c r="AI76" s="963"/>
      <c r="AJ76" s="913"/>
      <c r="AK76" s="964">
        <v>39</v>
      </c>
      <c r="AL76" s="963"/>
      <c r="AM76" s="963"/>
      <c r="AN76" s="963"/>
      <c r="AO76" s="913"/>
      <c r="AP76" s="964" t="s">
        <v>584</v>
      </c>
      <c r="AQ76" s="963"/>
      <c r="AR76" s="963"/>
      <c r="AS76" s="963"/>
      <c r="AT76" s="913"/>
      <c r="AU76" s="964" t="s">
        <v>584</v>
      </c>
      <c r="AV76" s="963"/>
      <c r="AW76" s="963"/>
      <c r="AX76" s="963"/>
      <c r="AY76" s="913"/>
      <c r="AZ76" s="960"/>
      <c r="BA76" s="960"/>
      <c r="BB76" s="960"/>
      <c r="BC76" s="960"/>
      <c r="BD76" s="961"/>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x14ac:dyDescent="0.15">
      <c r="A77" s="261">
        <v>10</v>
      </c>
      <c r="B77" s="956" t="s">
        <v>594</v>
      </c>
      <c r="C77" s="957"/>
      <c r="D77" s="957"/>
      <c r="E77" s="957"/>
      <c r="F77" s="957"/>
      <c r="G77" s="957"/>
      <c r="H77" s="957"/>
      <c r="I77" s="957"/>
      <c r="J77" s="957"/>
      <c r="K77" s="957"/>
      <c r="L77" s="957"/>
      <c r="M77" s="957"/>
      <c r="N77" s="957"/>
      <c r="O77" s="957"/>
      <c r="P77" s="958"/>
      <c r="Q77" s="962">
        <v>103030</v>
      </c>
      <c r="R77" s="963"/>
      <c r="S77" s="963"/>
      <c r="T77" s="963"/>
      <c r="U77" s="913"/>
      <c r="V77" s="964">
        <v>101145</v>
      </c>
      <c r="W77" s="963"/>
      <c r="X77" s="963"/>
      <c r="Y77" s="963"/>
      <c r="Z77" s="913"/>
      <c r="AA77" s="964">
        <v>1885</v>
      </c>
      <c r="AB77" s="963"/>
      <c r="AC77" s="963"/>
      <c r="AD77" s="963"/>
      <c r="AE77" s="913"/>
      <c r="AF77" s="964">
        <v>1885</v>
      </c>
      <c r="AG77" s="963"/>
      <c r="AH77" s="963"/>
      <c r="AI77" s="963"/>
      <c r="AJ77" s="913"/>
      <c r="AK77" s="964">
        <v>343</v>
      </c>
      <c r="AL77" s="963"/>
      <c r="AM77" s="963"/>
      <c r="AN77" s="963"/>
      <c r="AO77" s="913"/>
      <c r="AP77" s="964" t="s">
        <v>584</v>
      </c>
      <c r="AQ77" s="963"/>
      <c r="AR77" s="963"/>
      <c r="AS77" s="963"/>
      <c r="AT77" s="913"/>
      <c r="AU77" s="964" t="s">
        <v>601</v>
      </c>
      <c r="AV77" s="963"/>
      <c r="AW77" s="963"/>
      <c r="AX77" s="963"/>
      <c r="AY77" s="913"/>
      <c r="AZ77" s="960"/>
      <c r="BA77" s="960"/>
      <c r="BB77" s="960"/>
      <c r="BC77" s="960"/>
      <c r="BD77" s="961"/>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x14ac:dyDescent="0.15">
      <c r="A78" s="261">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x14ac:dyDescent="0.15">
      <c r="A79" s="261">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x14ac:dyDescent="0.15">
      <c r="A80" s="261">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x14ac:dyDescent="0.15">
      <c r="A81" s="261">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x14ac:dyDescent="0.15">
      <c r="A82" s="261">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x14ac:dyDescent="0.2">
      <c r="A88" s="264" t="s">
        <v>384</v>
      </c>
      <c r="B88" s="873" t="s">
        <v>420</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v>2049</v>
      </c>
      <c r="AG88" s="925"/>
      <c r="AH88" s="925"/>
      <c r="AI88" s="925"/>
      <c r="AJ88" s="925"/>
      <c r="AK88" s="922"/>
      <c r="AL88" s="922"/>
      <c r="AM88" s="922"/>
      <c r="AN88" s="922"/>
      <c r="AO88" s="922"/>
      <c r="AP88" s="925">
        <v>12852</v>
      </c>
      <c r="AQ88" s="925"/>
      <c r="AR88" s="925"/>
      <c r="AS88" s="925"/>
      <c r="AT88" s="925"/>
      <c r="AU88" s="925">
        <v>2149</v>
      </c>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3" t="s">
        <v>421</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c r="CS102" s="933"/>
      <c r="CT102" s="933"/>
      <c r="CU102" s="933"/>
      <c r="CV102" s="976"/>
      <c r="CW102" s="975"/>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422</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423</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426</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427</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428</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429</v>
      </c>
      <c r="AB109" s="978"/>
      <c r="AC109" s="978"/>
      <c r="AD109" s="978"/>
      <c r="AE109" s="979"/>
      <c r="AF109" s="977" t="s">
        <v>301</v>
      </c>
      <c r="AG109" s="978"/>
      <c r="AH109" s="978"/>
      <c r="AI109" s="978"/>
      <c r="AJ109" s="979"/>
      <c r="AK109" s="977" t="s">
        <v>300</v>
      </c>
      <c r="AL109" s="978"/>
      <c r="AM109" s="978"/>
      <c r="AN109" s="978"/>
      <c r="AO109" s="979"/>
      <c r="AP109" s="977" t="s">
        <v>430</v>
      </c>
      <c r="AQ109" s="978"/>
      <c r="AR109" s="978"/>
      <c r="AS109" s="978"/>
      <c r="AT109" s="980"/>
      <c r="AU109" s="997" t="s">
        <v>428</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429</v>
      </c>
      <c r="BR109" s="978"/>
      <c r="BS109" s="978"/>
      <c r="BT109" s="978"/>
      <c r="BU109" s="979"/>
      <c r="BV109" s="977" t="s">
        <v>301</v>
      </c>
      <c r="BW109" s="978"/>
      <c r="BX109" s="978"/>
      <c r="BY109" s="978"/>
      <c r="BZ109" s="979"/>
      <c r="CA109" s="977" t="s">
        <v>300</v>
      </c>
      <c r="CB109" s="978"/>
      <c r="CC109" s="978"/>
      <c r="CD109" s="978"/>
      <c r="CE109" s="979"/>
      <c r="CF109" s="998" t="s">
        <v>430</v>
      </c>
      <c r="CG109" s="998"/>
      <c r="CH109" s="998"/>
      <c r="CI109" s="998"/>
      <c r="CJ109" s="998"/>
      <c r="CK109" s="977" t="s">
        <v>431</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429</v>
      </c>
      <c r="DH109" s="978"/>
      <c r="DI109" s="978"/>
      <c r="DJ109" s="978"/>
      <c r="DK109" s="979"/>
      <c r="DL109" s="977" t="s">
        <v>301</v>
      </c>
      <c r="DM109" s="978"/>
      <c r="DN109" s="978"/>
      <c r="DO109" s="978"/>
      <c r="DP109" s="979"/>
      <c r="DQ109" s="977" t="s">
        <v>300</v>
      </c>
      <c r="DR109" s="978"/>
      <c r="DS109" s="978"/>
      <c r="DT109" s="978"/>
      <c r="DU109" s="979"/>
      <c r="DV109" s="977" t="s">
        <v>430</v>
      </c>
      <c r="DW109" s="978"/>
      <c r="DX109" s="978"/>
      <c r="DY109" s="978"/>
      <c r="DZ109" s="980"/>
    </row>
    <row r="110" spans="1:131" s="246" customFormat="1" ht="26.25" customHeight="1" x14ac:dyDescent="0.15">
      <c r="A110" s="981" t="s">
        <v>432</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1647759</v>
      </c>
      <c r="AB110" s="985"/>
      <c r="AC110" s="985"/>
      <c r="AD110" s="985"/>
      <c r="AE110" s="986"/>
      <c r="AF110" s="987">
        <v>1684882</v>
      </c>
      <c r="AG110" s="985"/>
      <c r="AH110" s="985"/>
      <c r="AI110" s="985"/>
      <c r="AJ110" s="986"/>
      <c r="AK110" s="987">
        <v>1680343</v>
      </c>
      <c r="AL110" s="985"/>
      <c r="AM110" s="985"/>
      <c r="AN110" s="985"/>
      <c r="AO110" s="986"/>
      <c r="AP110" s="988">
        <v>25.5</v>
      </c>
      <c r="AQ110" s="989"/>
      <c r="AR110" s="989"/>
      <c r="AS110" s="989"/>
      <c r="AT110" s="990"/>
      <c r="AU110" s="991" t="s">
        <v>71</v>
      </c>
      <c r="AV110" s="992"/>
      <c r="AW110" s="992"/>
      <c r="AX110" s="992"/>
      <c r="AY110" s="992"/>
      <c r="AZ110" s="1033" t="s">
        <v>433</v>
      </c>
      <c r="BA110" s="982"/>
      <c r="BB110" s="982"/>
      <c r="BC110" s="982"/>
      <c r="BD110" s="982"/>
      <c r="BE110" s="982"/>
      <c r="BF110" s="982"/>
      <c r="BG110" s="982"/>
      <c r="BH110" s="982"/>
      <c r="BI110" s="982"/>
      <c r="BJ110" s="982"/>
      <c r="BK110" s="982"/>
      <c r="BL110" s="982"/>
      <c r="BM110" s="982"/>
      <c r="BN110" s="982"/>
      <c r="BO110" s="982"/>
      <c r="BP110" s="983"/>
      <c r="BQ110" s="1019">
        <v>18287928</v>
      </c>
      <c r="BR110" s="1020"/>
      <c r="BS110" s="1020"/>
      <c r="BT110" s="1020"/>
      <c r="BU110" s="1020"/>
      <c r="BV110" s="1020">
        <v>17814301</v>
      </c>
      <c r="BW110" s="1020"/>
      <c r="BX110" s="1020"/>
      <c r="BY110" s="1020"/>
      <c r="BZ110" s="1020"/>
      <c r="CA110" s="1020">
        <v>17042469</v>
      </c>
      <c r="CB110" s="1020"/>
      <c r="CC110" s="1020"/>
      <c r="CD110" s="1020"/>
      <c r="CE110" s="1020"/>
      <c r="CF110" s="1034">
        <v>258.2</v>
      </c>
      <c r="CG110" s="1035"/>
      <c r="CH110" s="1035"/>
      <c r="CI110" s="1035"/>
      <c r="CJ110" s="1035"/>
      <c r="CK110" s="1036" t="s">
        <v>434</v>
      </c>
      <c r="CL110" s="1037"/>
      <c r="CM110" s="1016" t="s">
        <v>435</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410</v>
      </c>
      <c r="DH110" s="1020"/>
      <c r="DI110" s="1020"/>
      <c r="DJ110" s="1020"/>
      <c r="DK110" s="1020"/>
      <c r="DL110" s="1020" t="s">
        <v>436</v>
      </c>
      <c r="DM110" s="1020"/>
      <c r="DN110" s="1020"/>
      <c r="DO110" s="1020"/>
      <c r="DP110" s="1020"/>
      <c r="DQ110" s="1020" t="s">
        <v>437</v>
      </c>
      <c r="DR110" s="1020"/>
      <c r="DS110" s="1020"/>
      <c r="DT110" s="1020"/>
      <c r="DU110" s="1020"/>
      <c r="DV110" s="1021" t="s">
        <v>437</v>
      </c>
      <c r="DW110" s="1021"/>
      <c r="DX110" s="1021"/>
      <c r="DY110" s="1021"/>
      <c r="DZ110" s="1022"/>
    </row>
    <row r="111" spans="1:131" s="246" customFormat="1" ht="26.25" customHeight="1" x14ac:dyDescent="0.15">
      <c r="A111" s="1023" t="s">
        <v>438</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436</v>
      </c>
      <c r="AB111" s="1027"/>
      <c r="AC111" s="1027"/>
      <c r="AD111" s="1027"/>
      <c r="AE111" s="1028"/>
      <c r="AF111" s="1029" t="s">
        <v>437</v>
      </c>
      <c r="AG111" s="1027"/>
      <c r="AH111" s="1027"/>
      <c r="AI111" s="1027"/>
      <c r="AJ111" s="1028"/>
      <c r="AK111" s="1029" t="s">
        <v>410</v>
      </c>
      <c r="AL111" s="1027"/>
      <c r="AM111" s="1027"/>
      <c r="AN111" s="1027"/>
      <c r="AO111" s="1028"/>
      <c r="AP111" s="1030" t="s">
        <v>410</v>
      </c>
      <c r="AQ111" s="1031"/>
      <c r="AR111" s="1031"/>
      <c r="AS111" s="1031"/>
      <c r="AT111" s="1032"/>
      <c r="AU111" s="993"/>
      <c r="AV111" s="994"/>
      <c r="AW111" s="994"/>
      <c r="AX111" s="994"/>
      <c r="AY111" s="994"/>
      <c r="AZ111" s="1042" t="s">
        <v>439</v>
      </c>
      <c r="BA111" s="1043"/>
      <c r="BB111" s="1043"/>
      <c r="BC111" s="1043"/>
      <c r="BD111" s="1043"/>
      <c r="BE111" s="1043"/>
      <c r="BF111" s="1043"/>
      <c r="BG111" s="1043"/>
      <c r="BH111" s="1043"/>
      <c r="BI111" s="1043"/>
      <c r="BJ111" s="1043"/>
      <c r="BK111" s="1043"/>
      <c r="BL111" s="1043"/>
      <c r="BM111" s="1043"/>
      <c r="BN111" s="1043"/>
      <c r="BO111" s="1043"/>
      <c r="BP111" s="1044"/>
      <c r="BQ111" s="1012">
        <v>93935</v>
      </c>
      <c r="BR111" s="1013"/>
      <c r="BS111" s="1013"/>
      <c r="BT111" s="1013"/>
      <c r="BU111" s="1013"/>
      <c r="BV111" s="1013" t="s">
        <v>440</v>
      </c>
      <c r="BW111" s="1013"/>
      <c r="BX111" s="1013"/>
      <c r="BY111" s="1013"/>
      <c r="BZ111" s="1013"/>
      <c r="CA111" s="1013" t="s">
        <v>401</v>
      </c>
      <c r="CB111" s="1013"/>
      <c r="CC111" s="1013"/>
      <c r="CD111" s="1013"/>
      <c r="CE111" s="1013"/>
      <c r="CF111" s="1007" t="s">
        <v>401</v>
      </c>
      <c r="CG111" s="1008"/>
      <c r="CH111" s="1008"/>
      <c r="CI111" s="1008"/>
      <c r="CJ111" s="1008"/>
      <c r="CK111" s="1038"/>
      <c r="CL111" s="1039"/>
      <c r="CM111" s="1009" t="s">
        <v>441</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440</v>
      </c>
      <c r="DH111" s="1013"/>
      <c r="DI111" s="1013"/>
      <c r="DJ111" s="1013"/>
      <c r="DK111" s="1013"/>
      <c r="DL111" s="1013" t="s">
        <v>401</v>
      </c>
      <c r="DM111" s="1013"/>
      <c r="DN111" s="1013"/>
      <c r="DO111" s="1013"/>
      <c r="DP111" s="1013"/>
      <c r="DQ111" s="1013" t="s">
        <v>437</v>
      </c>
      <c r="DR111" s="1013"/>
      <c r="DS111" s="1013"/>
      <c r="DT111" s="1013"/>
      <c r="DU111" s="1013"/>
      <c r="DV111" s="1014" t="s">
        <v>410</v>
      </c>
      <c r="DW111" s="1014"/>
      <c r="DX111" s="1014"/>
      <c r="DY111" s="1014"/>
      <c r="DZ111" s="1015"/>
    </row>
    <row r="112" spans="1:131" s="246" customFormat="1" ht="26.25" customHeight="1" x14ac:dyDescent="0.15">
      <c r="A112" s="1045" t="s">
        <v>442</v>
      </c>
      <c r="B112" s="1046"/>
      <c r="C112" s="1043" t="s">
        <v>443</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440</v>
      </c>
      <c r="AB112" s="1052"/>
      <c r="AC112" s="1052"/>
      <c r="AD112" s="1052"/>
      <c r="AE112" s="1053"/>
      <c r="AF112" s="1054" t="s">
        <v>444</v>
      </c>
      <c r="AG112" s="1052"/>
      <c r="AH112" s="1052"/>
      <c r="AI112" s="1052"/>
      <c r="AJ112" s="1053"/>
      <c r="AK112" s="1054" t="s">
        <v>410</v>
      </c>
      <c r="AL112" s="1052"/>
      <c r="AM112" s="1052"/>
      <c r="AN112" s="1052"/>
      <c r="AO112" s="1053"/>
      <c r="AP112" s="1055" t="s">
        <v>440</v>
      </c>
      <c r="AQ112" s="1056"/>
      <c r="AR112" s="1056"/>
      <c r="AS112" s="1056"/>
      <c r="AT112" s="1057"/>
      <c r="AU112" s="993"/>
      <c r="AV112" s="994"/>
      <c r="AW112" s="994"/>
      <c r="AX112" s="994"/>
      <c r="AY112" s="994"/>
      <c r="AZ112" s="1042" t="s">
        <v>445</v>
      </c>
      <c r="BA112" s="1043"/>
      <c r="BB112" s="1043"/>
      <c r="BC112" s="1043"/>
      <c r="BD112" s="1043"/>
      <c r="BE112" s="1043"/>
      <c r="BF112" s="1043"/>
      <c r="BG112" s="1043"/>
      <c r="BH112" s="1043"/>
      <c r="BI112" s="1043"/>
      <c r="BJ112" s="1043"/>
      <c r="BK112" s="1043"/>
      <c r="BL112" s="1043"/>
      <c r="BM112" s="1043"/>
      <c r="BN112" s="1043"/>
      <c r="BO112" s="1043"/>
      <c r="BP112" s="1044"/>
      <c r="BQ112" s="1012">
        <v>5618471</v>
      </c>
      <c r="BR112" s="1013"/>
      <c r="BS112" s="1013"/>
      <c r="BT112" s="1013"/>
      <c r="BU112" s="1013"/>
      <c r="BV112" s="1013">
        <v>5267721</v>
      </c>
      <c r="BW112" s="1013"/>
      <c r="BX112" s="1013"/>
      <c r="BY112" s="1013"/>
      <c r="BZ112" s="1013"/>
      <c r="CA112" s="1013">
        <v>4975647</v>
      </c>
      <c r="CB112" s="1013"/>
      <c r="CC112" s="1013"/>
      <c r="CD112" s="1013"/>
      <c r="CE112" s="1013"/>
      <c r="CF112" s="1007">
        <v>75.400000000000006</v>
      </c>
      <c r="CG112" s="1008"/>
      <c r="CH112" s="1008"/>
      <c r="CI112" s="1008"/>
      <c r="CJ112" s="1008"/>
      <c r="CK112" s="1038"/>
      <c r="CL112" s="1039"/>
      <c r="CM112" s="1009" t="s">
        <v>446</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410</v>
      </c>
      <c r="DH112" s="1013"/>
      <c r="DI112" s="1013"/>
      <c r="DJ112" s="1013"/>
      <c r="DK112" s="1013"/>
      <c r="DL112" s="1013" t="s">
        <v>410</v>
      </c>
      <c r="DM112" s="1013"/>
      <c r="DN112" s="1013"/>
      <c r="DO112" s="1013"/>
      <c r="DP112" s="1013"/>
      <c r="DQ112" s="1013" t="s">
        <v>410</v>
      </c>
      <c r="DR112" s="1013"/>
      <c r="DS112" s="1013"/>
      <c r="DT112" s="1013"/>
      <c r="DU112" s="1013"/>
      <c r="DV112" s="1014" t="s">
        <v>440</v>
      </c>
      <c r="DW112" s="1014"/>
      <c r="DX112" s="1014"/>
      <c r="DY112" s="1014"/>
      <c r="DZ112" s="1015"/>
    </row>
    <row r="113" spans="1:130" s="246" customFormat="1" ht="26.25" customHeight="1" x14ac:dyDescent="0.15">
      <c r="A113" s="1047"/>
      <c r="B113" s="1048"/>
      <c r="C113" s="1043" t="s">
        <v>447</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476951</v>
      </c>
      <c r="AB113" s="1027"/>
      <c r="AC113" s="1027"/>
      <c r="AD113" s="1027"/>
      <c r="AE113" s="1028"/>
      <c r="AF113" s="1029">
        <v>474046</v>
      </c>
      <c r="AG113" s="1027"/>
      <c r="AH113" s="1027"/>
      <c r="AI113" s="1027"/>
      <c r="AJ113" s="1028"/>
      <c r="AK113" s="1029">
        <v>480235</v>
      </c>
      <c r="AL113" s="1027"/>
      <c r="AM113" s="1027"/>
      <c r="AN113" s="1027"/>
      <c r="AO113" s="1028"/>
      <c r="AP113" s="1030">
        <v>7.3</v>
      </c>
      <c r="AQ113" s="1031"/>
      <c r="AR113" s="1031"/>
      <c r="AS113" s="1031"/>
      <c r="AT113" s="1032"/>
      <c r="AU113" s="993"/>
      <c r="AV113" s="994"/>
      <c r="AW113" s="994"/>
      <c r="AX113" s="994"/>
      <c r="AY113" s="994"/>
      <c r="AZ113" s="1042" t="s">
        <v>448</v>
      </c>
      <c r="BA113" s="1043"/>
      <c r="BB113" s="1043"/>
      <c r="BC113" s="1043"/>
      <c r="BD113" s="1043"/>
      <c r="BE113" s="1043"/>
      <c r="BF113" s="1043"/>
      <c r="BG113" s="1043"/>
      <c r="BH113" s="1043"/>
      <c r="BI113" s="1043"/>
      <c r="BJ113" s="1043"/>
      <c r="BK113" s="1043"/>
      <c r="BL113" s="1043"/>
      <c r="BM113" s="1043"/>
      <c r="BN113" s="1043"/>
      <c r="BO113" s="1043"/>
      <c r="BP113" s="1044"/>
      <c r="BQ113" s="1012">
        <v>1858114</v>
      </c>
      <c r="BR113" s="1013"/>
      <c r="BS113" s="1013"/>
      <c r="BT113" s="1013"/>
      <c r="BU113" s="1013"/>
      <c r="BV113" s="1013">
        <v>1877374</v>
      </c>
      <c r="BW113" s="1013"/>
      <c r="BX113" s="1013"/>
      <c r="BY113" s="1013"/>
      <c r="BZ113" s="1013"/>
      <c r="CA113" s="1013">
        <v>2148263</v>
      </c>
      <c r="CB113" s="1013"/>
      <c r="CC113" s="1013"/>
      <c r="CD113" s="1013"/>
      <c r="CE113" s="1013"/>
      <c r="CF113" s="1007">
        <v>32.5</v>
      </c>
      <c r="CG113" s="1008"/>
      <c r="CH113" s="1008"/>
      <c r="CI113" s="1008"/>
      <c r="CJ113" s="1008"/>
      <c r="CK113" s="1038"/>
      <c r="CL113" s="1039"/>
      <c r="CM113" s="1009" t="s">
        <v>449</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444</v>
      </c>
      <c r="DH113" s="1052"/>
      <c r="DI113" s="1052"/>
      <c r="DJ113" s="1052"/>
      <c r="DK113" s="1053"/>
      <c r="DL113" s="1054" t="s">
        <v>440</v>
      </c>
      <c r="DM113" s="1052"/>
      <c r="DN113" s="1052"/>
      <c r="DO113" s="1052"/>
      <c r="DP113" s="1053"/>
      <c r="DQ113" s="1054" t="s">
        <v>437</v>
      </c>
      <c r="DR113" s="1052"/>
      <c r="DS113" s="1052"/>
      <c r="DT113" s="1052"/>
      <c r="DU113" s="1053"/>
      <c r="DV113" s="1055" t="s">
        <v>410</v>
      </c>
      <c r="DW113" s="1056"/>
      <c r="DX113" s="1056"/>
      <c r="DY113" s="1056"/>
      <c r="DZ113" s="1057"/>
    </row>
    <row r="114" spans="1:130" s="246" customFormat="1" ht="26.25" customHeight="1" x14ac:dyDescent="0.15">
      <c r="A114" s="1047"/>
      <c r="B114" s="1048"/>
      <c r="C114" s="1043" t="s">
        <v>450</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382847</v>
      </c>
      <c r="AB114" s="1052"/>
      <c r="AC114" s="1052"/>
      <c r="AD114" s="1052"/>
      <c r="AE114" s="1053"/>
      <c r="AF114" s="1054">
        <v>267453</v>
      </c>
      <c r="AG114" s="1052"/>
      <c r="AH114" s="1052"/>
      <c r="AI114" s="1052"/>
      <c r="AJ114" s="1053"/>
      <c r="AK114" s="1054">
        <v>146908</v>
      </c>
      <c r="AL114" s="1052"/>
      <c r="AM114" s="1052"/>
      <c r="AN114" s="1052"/>
      <c r="AO114" s="1053"/>
      <c r="AP114" s="1055">
        <v>2.2000000000000002</v>
      </c>
      <c r="AQ114" s="1056"/>
      <c r="AR114" s="1056"/>
      <c r="AS114" s="1056"/>
      <c r="AT114" s="1057"/>
      <c r="AU114" s="993"/>
      <c r="AV114" s="994"/>
      <c r="AW114" s="994"/>
      <c r="AX114" s="994"/>
      <c r="AY114" s="994"/>
      <c r="AZ114" s="1042" t="s">
        <v>451</v>
      </c>
      <c r="BA114" s="1043"/>
      <c r="BB114" s="1043"/>
      <c r="BC114" s="1043"/>
      <c r="BD114" s="1043"/>
      <c r="BE114" s="1043"/>
      <c r="BF114" s="1043"/>
      <c r="BG114" s="1043"/>
      <c r="BH114" s="1043"/>
      <c r="BI114" s="1043"/>
      <c r="BJ114" s="1043"/>
      <c r="BK114" s="1043"/>
      <c r="BL114" s="1043"/>
      <c r="BM114" s="1043"/>
      <c r="BN114" s="1043"/>
      <c r="BO114" s="1043"/>
      <c r="BP114" s="1044"/>
      <c r="BQ114" s="1012">
        <v>2491106</v>
      </c>
      <c r="BR114" s="1013"/>
      <c r="BS114" s="1013"/>
      <c r="BT114" s="1013"/>
      <c r="BU114" s="1013"/>
      <c r="BV114" s="1013">
        <v>2332500</v>
      </c>
      <c r="BW114" s="1013"/>
      <c r="BX114" s="1013"/>
      <c r="BY114" s="1013"/>
      <c r="BZ114" s="1013"/>
      <c r="CA114" s="1013">
        <v>2210045</v>
      </c>
      <c r="CB114" s="1013"/>
      <c r="CC114" s="1013"/>
      <c r="CD114" s="1013"/>
      <c r="CE114" s="1013"/>
      <c r="CF114" s="1007">
        <v>33.5</v>
      </c>
      <c r="CG114" s="1008"/>
      <c r="CH114" s="1008"/>
      <c r="CI114" s="1008"/>
      <c r="CJ114" s="1008"/>
      <c r="CK114" s="1038"/>
      <c r="CL114" s="1039"/>
      <c r="CM114" s="1009" t="s">
        <v>452</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440</v>
      </c>
      <c r="DH114" s="1052"/>
      <c r="DI114" s="1052"/>
      <c r="DJ114" s="1052"/>
      <c r="DK114" s="1053"/>
      <c r="DL114" s="1054" t="s">
        <v>444</v>
      </c>
      <c r="DM114" s="1052"/>
      <c r="DN114" s="1052"/>
      <c r="DO114" s="1052"/>
      <c r="DP114" s="1053"/>
      <c r="DQ114" s="1054" t="s">
        <v>437</v>
      </c>
      <c r="DR114" s="1052"/>
      <c r="DS114" s="1052"/>
      <c r="DT114" s="1052"/>
      <c r="DU114" s="1053"/>
      <c r="DV114" s="1055" t="s">
        <v>437</v>
      </c>
      <c r="DW114" s="1056"/>
      <c r="DX114" s="1056"/>
      <c r="DY114" s="1056"/>
      <c r="DZ114" s="1057"/>
    </row>
    <row r="115" spans="1:130" s="246" customFormat="1" ht="26.25" customHeight="1" x14ac:dyDescent="0.15">
      <c r="A115" s="1047"/>
      <c r="B115" s="1048"/>
      <c r="C115" s="1043" t="s">
        <v>453</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93935</v>
      </c>
      <c r="AB115" s="1027"/>
      <c r="AC115" s="1027"/>
      <c r="AD115" s="1027"/>
      <c r="AE115" s="1028"/>
      <c r="AF115" s="1029">
        <v>93935</v>
      </c>
      <c r="AG115" s="1027"/>
      <c r="AH115" s="1027"/>
      <c r="AI115" s="1027"/>
      <c r="AJ115" s="1028"/>
      <c r="AK115" s="1029" t="s">
        <v>440</v>
      </c>
      <c r="AL115" s="1027"/>
      <c r="AM115" s="1027"/>
      <c r="AN115" s="1027"/>
      <c r="AO115" s="1028"/>
      <c r="AP115" s="1030" t="s">
        <v>444</v>
      </c>
      <c r="AQ115" s="1031"/>
      <c r="AR115" s="1031"/>
      <c r="AS115" s="1031"/>
      <c r="AT115" s="1032"/>
      <c r="AU115" s="993"/>
      <c r="AV115" s="994"/>
      <c r="AW115" s="994"/>
      <c r="AX115" s="994"/>
      <c r="AY115" s="994"/>
      <c r="AZ115" s="1042" t="s">
        <v>454</v>
      </c>
      <c r="BA115" s="1043"/>
      <c r="BB115" s="1043"/>
      <c r="BC115" s="1043"/>
      <c r="BD115" s="1043"/>
      <c r="BE115" s="1043"/>
      <c r="BF115" s="1043"/>
      <c r="BG115" s="1043"/>
      <c r="BH115" s="1043"/>
      <c r="BI115" s="1043"/>
      <c r="BJ115" s="1043"/>
      <c r="BK115" s="1043"/>
      <c r="BL115" s="1043"/>
      <c r="BM115" s="1043"/>
      <c r="BN115" s="1043"/>
      <c r="BO115" s="1043"/>
      <c r="BP115" s="1044"/>
      <c r="BQ115" s="1012" t="s">
        <v>437</v>
      </c>
      <c r="BR115" s="1013"/>
      <c r="BS115" s="1013"/>
      <c r="BT115" s="1013"/>
      <c r="BU115" s="1013"/>
      <c r="BV115" s="1013" t="s">
        <v>444</v>
      </c>
      <c r="BW115" s="1013"/>
      <c r="BX115" s="1013"/>
      <c r="BY115" s="1013"/>
      <c r="BZ115" s="1013"/>
      <c r="CA115" s="1013" t="s">
        <v>440</v>
      </c>
      <c r="CB115" s="1013"/>
      <c r="CC115" s="1013"/>
      <c r="CD115" s="1013"/>
      <c r="CE115" s="1013"/>
      <c r="CF115" s="1007" t="s">
        <v>440</v>
      </c>
      <c r="CG115" s="1008"/>
      <c r="CH115" s="1008"/>
      <c r="CI115" s="1008"/>
      <c r="CJ115" s="1008"/>
      <c r="CK115" s="1038"/>
      <c r="CL115" s="1039"/>
      <c r="CM115" s="1042" t="s">
        <v>455</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440</v>
      </c>
      <c r="DH115" s="1052"/>
      <c r="DI115" s="1052"/>
      <c r="DJ115" s="1052"/>
      <c r="DK115" s="1053"/>
      <c r="DL115" s="1054" t="s">
        <v>437</v>
      </c>
      <c r="DM115" s="1052"/>
      <c r="DN115" s="1052"/>
      <c r="DO115" s="1052"/>
      <c r="DP115" s="1053"/>
      <c r="DQ115" s="1054" t="s">
        <v>440</v>
      </c>
      <c r="DR115" s="1052"/>
      <c r="DS115" s="1052"/>
      <c r="DT115" s="1052"/>
      <c r="DU115" s="1053"/>
      <c r="DV115" s="1055" t="s">
        <v>410</v>
      </c>
      <c r="DW115" s="1056"/>
      <c r="DX115" s="1056"/>
      <c r="DY115" s="1056"/>
      <c r="DZ115" s="1057"/>
    </row>
    <row r="116" spans="1:130" s="246" customFormat="1" ht="26.25" customHeight="1" x14ac:dyDescent="0.15">
      <c r="A116" s="1049"/>
      <c r="B116" s="1050"/>
      <c r="C116" s="1058" t="s">
        <v>456</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444</v>
      </c>
      <c r="AB116" s="1052"/>
      <c r="AC116" s="1052"/>
      <c r="AD116" s="1052"/>
      <c r="AE116" s="1053"/>
      <c r="AF116" s="1054" t="s">
        <v>440</v>
      </c>
      <c r="AG116" s="1052"/>
      <c r="AH116" s="1052"/>
      <c r="AI116" s="1052"/>
      <c r="AJ116" s="1053"/>
      <c r="AK116" s="1054" t="s">
        <v>437</v>
      </c>
      <c r="AL116" s="1052"/>
      <c r="AM116" s="1052"/>
      <c r="AN116" s="1052"/>
      <c r="AO116" s="1053"/>
      <c r="AP116" s="1055" t="s">
        <v>410</v>
      </c>
      <c r="AQ116" s="1056"/>
      <c r="AR116" s="1056"/>
      <c r="AS116" s="1056"/>
      <c r="AT116" s="1057"/>
      <c r="AU116" s="993"/>
      <c r="AV116" s="994"/>
      <c r="AW116" s="994"/>
      <c r="AX116" s="994"/>
      <c r="AY116" s="994"/>
      <c r="AZ116" s="1060" t="s">
        <v>457</v>
      </c>
      <c r="BA116" s="1061"/>
      <c r="BB116" s="1061"/>
      <c r="BC116" s="1061"/>
      <c r="BD116" s="1061"/>
      <c r="BE116" s="1061"/>
      <c r="BF116" s="1061"/>
      <c r="BG116" s="1061"/>
      <c r="BH116" s="1061"/>
      <c r="BI116" s="1061"/>
      <c r="BJ116" s="1061"/>
      <c r="BK116" s="1061"/>
      <c r="BL116" s="1061"/>
      <c r="BM116" s="1061"/>
      <c r="BN116" s="1061"/>
      <c r="BO116" s="1061"/>
      <c r="BP116" s="1062"/>
      <c r="BQ116" s="1012" t="s">
        <v>444</v>
      </c>
      <c r="BR116" s="1013"/>
      <c r="BS116" s="1013"/>
      <c r="BT116" s="1013"/>
      <c r="BU116" s="1013"/>
      <c r="BV116" s="1013" t="s">
        <v>444</v>
      </c>
      <c r="BW116" s="1013"/>
      <c r="BX116" s="1013"/>
      <c r="BY116" s="1013"/>
      <c r="BZ116" s="1013"/>
      <c r="CA116" s="1013" t="s">
        <v>410</v>
      </c>
      <c r="CB116" s="1013"/>
      <c r="CC116" s="1013"/>
      <c r="CD116" s="1013"/>
      <c r="CE116" s="1013"/>
      <c r="CF116" s="1007" t="s">
        <v>410</v>
      </c>
      <c r="CG116" s="1008"/>
      <c r="CH116" s="1008"/>
      <c r="CI116" s="1008"/>
      <c r="CJ116" s="1008"/>
      <c r="CK116" s="1038"/>
      <c r="CL116" s="1039"/>
      <c r="CM116" s="1009" t="s">
        <v>458</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440</v>
      </c>
      <c r="DH116" s="1052"/>
      <c r="DI116" s="1052"/>
      <c r="DJ116" s="1052"/>
      <c r="DK116" s="1053"/>
      <c r="DL116" s="1054" t="s">
        <v>440</v>
      </c>
      <c r="DM116" s="1052"/>
      <c r="DN116" s="1052"/>
      <c r="DO116" s="1052"/>
      <c r="DP116" s="1053"/>
      <c r="DQ116" s="1054" t="s">
        <v>437</v>
      </c>
      <c r="DR116" s="1052"/>
      <c r="DS116" s="1052"/>
      <c r="DT116" s="1052"/>
      <c r="DU116" s="1053"/>
      <c r="DV116" s="1055" t="s">
        <v>410</v>
      </c>
      <c r="DW116" s="1056"/>
      <c r="DX116" s="1056"/>
      <c r="DY116" s="1056"/>
      <c r="DZ116" s="1057"/>
    </row>
    <row r="117" spans="1:130" s="246" customFormat="1" ht="26.25" customHeight="1" x14ac:dyDescent="0.15">
      <c r="A117" s="997" t="s">
        <v>183</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459</v>
      </c>
      <c r="Z117" s="979"/>
      <c r="AA117" s="1069">
        <v>2601492</v>
      </c>
      <c r="AB117" s="1070"/>
      <c r="AC117" s="1070"/>
      <c r="AD117" s="1070"/>
      <c r="AE117" s="1071"/>
      <c r="AF117" s="1072">
        <v>2520316</v>
      </c>
      <c r="AG117" s="1070"/>
      <c r="AH117" s="1070"/>
      <c r="AI117" s="1070"/>
      <c r="AJ117" s="1071"/>
      <c r="AK117" s="1072">
        <v>2307486</v>
      </c>
      <c r="AL117" s="1070"/>
      <c r="AM117" s="1070"/>
      <c r="AN117" s="1070"/>
      <c r="AO117" s="1071"/>
      <c r="AP117" s="1073"/>
      <c r="AQ117" s="1074"/>
      <c r="AR117" s="1074"/>
      <c r="AS117" s="1074"/>
      <c r="AT117" s="1075"/>
      <c r="AU117" s="993"/>
      <c r="AV117" s="994"/>
      <c r="AW117" s="994"/>
      <c r="AX117" s="994"/>
      <c r="AY117" s="994"/>
      <c r="AZ117" s="1060" t="s">
        <v>460</v>
      </c>
      <c r="BA117" s="1061"/>
      <c r="BB117" s="1061"/>
      <c r="BC117" s="1061"/>
      <c r="BD117" s="1061"/>
      <c r="BE117" s="1061"/>
      <c r="BF117" s="1061"/>
      <c r="BG117" s="1061"/>
      <c r="BH117" s="1061"/>
      <c r="BI117" s="1061"/>
      <c r="BJ117" s="1061"/>
      <c r="BK117" s="1061"/>
      <c r="BL117" s="1061"/>
      <c r="BM117" s="1061"/>
      <c r="BN117" s="1061"/>
      <c r="BO117" s="1061"/>
      <c r="BP117" s="1062"/>
      <c r="BQ117" s="1012" t="s">
        <v>444</v>
      </c>
      <c r="BR117" s="1013"/>
      <c r="BS117" s="1013"/>
      <c r="BT117" s="1013"/>
      <c r="BU117" s="1013"/>
      <c r="BV117" s="1013" t="s">
        <v>444</v>
      </c>
      <c r="BW117" s="1013"/>
      <c r="BX117" s="1013"/>
      <c r="BY117" s="1013"/>
      <c r="BZ117" s="1013"/>
      <c r="CA117" s="1013" t="s">
        <v>444</v>
      </c>
      <c r="CB117" s="1013"/>
      <c r="CC117" s="1013"/>
      <c r="CD117" s="1013"/>
      <c r="CE117" s="1013"/>
      <c r="CF117" s="1007" t="s">
        <v>437</v>
      </c>
      <c r="CG117" s="1008"/>
      <c r="CH117" s="1008"/>
      <c r="CI117" s="1008"/>
      <c r="CJ117" s="1008"/>
      <c r="CK117" s="1038"/>
      <c r="CL117" s="1039"/>
      <c r="CM117" s="1009" t="s">
        <v>461</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440</v>
      </c>
      <c r="DH117" s="1052"/>
      <c r="DI117" s="1052"/>
      <c r="DJ117" s="1052"/>
      <c r="DK117" s="1053"/>
      <c r="DL117" s="1054" t="s">
        <v>437</v>
      </c>
      <c r="DM117" s="1052"/>
      <c r="DN117" s="1052"/>
      <c r="DO117" s="1052"/>
      <c r="DP117" s="1053"/>
      <c r="DQ117" s="1054" t="s">
        <v>440</v>
      </c>
      <c r="DR117" s="1052"/>
      <c r="DS117" s="1052"/>
      <c r="DT117" s="1052"/>
      <c r="DU117" s="1053"/>
      <c r="DV117" s="1055" t="s">
        <v>444</v>
      </c>
      <c r="DW117" s="1056"/>
      <c r="DX117" s="1056"/>
      <c r="DY117" s="1056"/>
      <c r="DZ117" s="1057"/>
    </row>
    <row r="118" spans="1:130" s="246" customFormat="1" ht="26.25" customHeight="1" x14ac:dyDescent="0.15">
      <c r="A118" s="997" t="s">
        <v>431</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429</v>
      </c>
      <c r="AB118" s="978"/>
      <c r="AC118" s="978"/>
      <c r="AD118" s="978"/>
      <c r="AE118" s="979"/>
      <c r="AF118" s="977" t="s">
        <v>301</v>
      </c>
      <c r="AG118" s="978"/>
      <c r="AH118" s="978"/>
      <c r="AI118" s="978"/>
      <c r="AJ118" s="979"/>
      <c r="AK118" s="977" t="s">
        <v>300</v>
      </c>
      <c r="AL118" s="978"/>
      <c r="AM118" s="978"/>
      <c r="AN118" s="978"/>
      <c r="AO118" s="979"/>
      <c r="AP118" s="1064" t="s">
        <v>430</v>
      </c>
      <c r="AQ118" s="1065"/>
      <c r="AR118" s="1065"/>
      <c r="AS118" s="1065"/>
      <c r="AT118" s="1066"/>
      <c r="AU118" s="993"/>
      <c r="AV118" s="994"/>
      <c r="AW118" s="994"/>
      <c r="AX118" s="994"/>
      <c r="AY118" s="994"/>
      <c r="AZ118" s="1067" t="s">
        <v>462</v>
      </c>
      <c r="BA118" s="1058"/>
      <c r="BB118" s="1058"/>
      <c r="BC118" s="1058"/>
      <c r="BD118" s="1058"/>
      <c r="BE118" s="1058"/>
      <c r="BF118" s="1058"/>
      <c r="BG118" s="1058"/>
      <c r="BH118" s="1058"/>
      <c r="BI118" s="1058"/>
      <c r="BJ118" s="1058"/>
      <c r="BK118" s="1058"/>
      <c r="BL118" s="1058"/>
      <c r="BM118" s="1058"/>
      <c r="BN118" s="1058"/>
      <c r="BO118" s="1058"/>
      <c r="BP118" s="1059"/>
      <c r="BQ118" s="1090" t="s">
        <v>444</v>
      </c>
      <c r="BR118" s="1091"/>
      <c r="BS118" s="1091"/>
      <c r="BT118" s="1091"/>
      <c r="BU118" s="1091"/>
      <c r="BV118" s="1091" t="s">
        <v>444</v>
      </c>
      <c r="BW118" s="1091"/>
      <c r="BX118" s="1091"/>
      <c r="BY118" s="1091"/>
      <c r="BZ118" s="1091"/>
      <c r="CA118" s="1091" t="s">
        <v>444</v>
      </c>
      <c r="CB118" s="1091"/>
      <c r="CC118" s="1091"/>
      <c r="CD118" s="1091"/>
      <c r="CE118" s="1091"/>
      <c r="CF118" s="1007" t="s">
        <v>444</v>
      </c>
      <c r="CG118" s="1008"/>
      <c r="CH118" s="1008"/>
      <c r="CI118" s="1008"/>
      <c r="CJ118" s="1008"/>
      <c r="CK118" s="1038"/>
      <c r="CL118" s="1039"/>
      <c r="CM118" s="1009" t="s">
        <v>463</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444</v>
      </c>
      <c r="DH118" s="1052"/>
      <c r="DI118" s="1052"/>
      <c r="DJ118" s="1052"/>
      <c r="DK118" s="1053"/>
      <c r="DL118" s="1054" t="s">
        <v>444</v>
      </c>
      <c r="DM118" s="1052"/>
      <c r="DN118" s="1052"/>
      <c r="DO118" s="1052"/>
      <c r="DP118" s="1053"/>
      <c r="DQ118" s="1054" t="s">
        <v>444</v>
      </c>
      <c r="DR118" s="1052"/>
      <c r="DS118" s="1052"/>
      <c r="DT118" s="1052"/>
      <c r="DU118" s="1053"/>
      <c r="DV118" s="1055" t="s">
        <v>440</v>
      </c>
      <c r="DW118" s="1056"/>
      <c r="DX118" s="1056"/>
      <c r="DY118" s="1056"/>
      <c r="DZ118" s="1057"/>
    </row>
    <row r="119" spans="1:130" s="246" customFormat="1" ht="26.25" customHeight="1" x14ac:dyDescent="0.15">
      <c r="A119" s="1151" t="s">
        <v>434</v>
      </c>
      <c r="B119" s="1037"/>
      <c r="C119" s="1016" t="s">
        <v>435</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444</v>
      </c>
      <c r="AB119" s="985"/>
      <c r="AC119" s="985"/>
      <c r="AD119" s="985"/>
      <c r="AE119" s="986"/>
      <c r="AF119" s="987" t="s">
        <v>444</v>
      </c>
      <c r="AG119" s="985"/>
      <c r="AH119" s="985"/>
      <c r="AI119" s="985"/>
      <c r="AJ119" s="986"/>
      <c r="AK119" s="987" t="s">
        <v>444</v>
      </c>
      <c r="AL119" s="985"/>
      <c r="AM119" s="985"/>
      <c r="AN119" s="985"/>
      <c r="AO119" s="986"/>
      <c r="AP119" s="988" t="s">
        <v>444</v>
      </c>
      <c r="AQ119" s="989"/>
      <c r="AR119" s="989"/>
      <c r="AS119" s="989"/>
      <c r="AT119" s="990"/>
      <c r="AU119" s="995"/>
      <c r="AV119" s="996"/>
      <c r="AW119" s="996"/>
      <c r="AX119" s="996"/>
      <c r="AY119" s="996"/>
      <c r="AZ119" s="277" t="s">
        <v>183</v>
      </c>
      <c r="BA119" s="277"/>
      <c r="BB119" s="277"/>
      <c r="BC119" s="277"/>
      <c r="BD119" s="277"/>
      <c r="BE119" s="277"/>
      <c r="BF119" s="277"/>
      <c r="BG119" s="277"/>
      <c r="BH119" s="277"/>
      <c r="BI119" s="277"/>
      <c r="BJ119" s="277"/>
      <c r="BK119" s="277"/>
      <c r="BL119" s="277"/>
      <c r="BM119" s="277"/>
      <c r="BN119" s="277"/>
      <c r="BO119" s="1068" t="s">
        <v>464</v>
      </c>
      <c r="BP119" s="1099"/>
      <c r="BQ119" s="1090">
        <v>28349554</v>
      </c>
      <c r="BR119" s="1091"/>
      <c r="BS119" s="1091"/>
      <c r="BT119" s="1091"/>
      <c r="BU119" s="1091"/>
      <c r="BV119" s="1091">
        <v>27291896</v>
      </c>
      <c r="BW119" s="1091"/>
      <c r="BX119" s="1091"/>
      <c r="BY119" s="1091"/>
      <c r="BZ119" s="1091"/>
      <c r="CA119" s="1091">
        <v>26376424</v>
      </c>
      <c r="CB119" s="1091"/>
      <c r="CC119" s="1091"/>
      <c r="CD119" s="1091"/>
      <c r="CE119" s="1091"/>
      <c r="CF119" s="1092"/>
      <c r="CG119" s="1093"/>
      <c r="CH119" s="1093"/>
      <c r="CI119" s="1093"/>
      <c r="CJ119" s="1094"/>
      <c r="CK119" s="1040"/>
      <c r="CL119" s="1041"/>
      <c r="CM119" s="1095" t="s">
        <v>465</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93935</v>
      </c>
      <c r="DH119" s="1077"/>
      <c r="DI119" s="1077"/>
      <c r="DJ119" s="1077"/>
      <c r="DK119" s="1078"/>
      <c r="DL119" s="1076" t="s">
        <v>401</v>
      </c>
      <c r="DM119" s="1077"/>
      <c r="DN119" s="1077"/>
      <c r="DO119" s="1077"/>
      <c r="DP119" s="1078"/>
      <c r="DQ119" s="1076" t="s">
        <v>466</v>
      </c>
      <c r="DR119" s="1077"/>
      <c r="DS119" s="1077"/>
      <c r="DT119" s="1077"/>
      <c r="DU119" s="1078"/>
      <c r="DV119" s="1079" t="s">
        <v>467</v>
      </c>
      <c r="DW119" s="1080"/>
      <c r="DX119" s="1080"/>
      <c r="DY119" s="1080"/>
      <c r="DZ119" s="1081"/>
    </row>
    <row r="120" spans="1:130" s="246" customFormat="1" ht="26.25" customHeight="1" x14ac:dyDescent="0.15">
      <c r="A120" s="1152"/>
      <c r="B120" s="1039"/>
      <c r="C120" s="1009" t="s">
        <v>441</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468</v>
      </c>
      <c r="AB120" s="1052"/>
      <c r="AC120" s="1052"/>
      <c r="AD120" s="1052"/>
      <c r="AE120" s="1053"/>
      <c r="AF120" s="1054" t="s">
        <v>468</v>
      </c>
      <c r="AG120" s="1052"/>
      <c r="AH120" s="1052"/>
      <c r="AI120" s="1052"/>
      <c r="AJ120" s="1053"/>
      <c r="AK120" s="1054" t="s">
        <v>440</v>
      </c>
      <c r="AL120" s="1052"/>
      <c r="AM120" s="1052"/>
      <c r="AN120" s="1052"/>
      <c r="AO120" s="1053"/>
      <c r="AP120" s="1055" t="s">
        <v>468</v>
      </c>
      <c r="AQ120" s="1056"/>
      <c r="AR120" s="1056"/>
      <c r="AS120" s="1056"/>
      <c r="AT120" s="1057"/>
      <c r="AU120" s="1082" t="s">
        <v>469</v>
      </c>
      <c r="AV120" s="1083"/>
      <c r="AW120" s="1083"/>
      <c r="AX120" s="1083"/>
      <c r="AY120" s="1084"/>
      <c r="AZ120" s="1033" t="s">
        <v>470</v>
      </c>
      <c r="BA120" s="982"/>
      <c r="BB120" s="982"/>
      <c r="BC120" s="982"/>
      <c r="BD120" s="982"/>
      <c r="BE120" s="982"/>
      <c r="BF120" s="982"/>
      <c r="BG120" s="982"/>
      <c r="BH120" s="982"/>
      <c r="BI120" s="982"/>
      <c r="BJ120" s="982"/>
      <c r="BK120" s="982"/>
      <c r="BL120" s="982"/>
      <c r="BM120" s="982"/>
      <c r="BN120" s="982"/>
      <c r="BO120" s="982"/>
      <c r="BP120" s="983"/>
      <c r="BQ120" s="1019">
        <v>2876107</v>
      </c>
      <c r="BR120" s="1020"/>
      <c r="BS120" s="1020"/>
      <c r="BT120" s="1020"/>
      <c r="BU120" s="1020"/>
      <c r="BV120" s="1020">
        <v>2684821</v>
      </c>
      <c r="BW120" s="1020"/>
      <c r="BX120" s="1020"/>
      <c r="BY120" s="1020"/>
      <c r="BZ120" s="1020"/>
      <c r="CA120" s="1020">
        <v>2792310</v>
      </c>
      <c r="CB120" s="1020"/>
      <c r="CC120" s="1020"/>
      <c r="CD120" s="1020"/>
      <c r="CE120" s="1020"/>
      <c r="CF120" s="1034">
        <v>42.3</v>
      </c>
      <c r="CG120" s="1035"/>
      <c r="CH120" s="1035"/>
      <c r="CI120" s="1035"/>
      <c r="CJ120" s="1035"/>
      <c r="CK120" s="1100" t="s">
        <v>471</v>
      </c>
      <c r="CL120" s="1101"/>
      <c r="CM120" s="1101"/>
      <c r="CN120" s="1101"/>
      <c r="CO120" s="1102"/>
      <c r="CP120" s="1108" t="s">
        <v>472</v>
      </c>
      <c r="CQ120" s="1109"/>
      <c r="CR120" s="1109"/>
      <c r="CS120" s="1109"/>
      <c r="CT120" s="1109"/>
      <c r="CU120" s="1109"/>
      <c r="CV120" s="1109"/>
      <c r="CW120" s="1109"/>
      <c r="CX120" s="1109"/>
      <c r="CY120" s="1109"/>
      <c r="CZ120" s="1109"/>
      <c r="DA120" s="1109"/>
      <c r="DB120" s="1109"/>
      <c r="DC120" s="1109"/>
      <c r="DD120" s="1109"/>
      <c r="DE120" s="1109"/>
      <c r="DF120" s="1110"/>
      <c r="DG120" s="1019">
        <v>3689481</v>
      </c>
      <c r="DH120" s="1020"/>
      <c r="DI120" s="1020"/>
      <c r="DJ120" s="1020"/>
      <c r="DK120" s="1020"/>
      <c r="DL120" s="1020">
        <v>3494653</v>
      </c>
      <c r="DM120" s="1020"/>
      <c r="DN120" s="1020"/>
      <c r="DO120" s="1020"/>
      <c r="DP120" s="1020"/>
      <c r="DQ120" s="1020">
        <v>3323040</v>
      </c>
      <c r="DR120" s="1020"/>
      <c r="DS120" s="1020"/>
      <c r="DT120" s="1020"/>
      <c r="DU120" s="1020"/>
      <c r="DV120" s="1021">
        <v>50.3</v>
      </c>
      <c r="DW120" s="1021"/>
      <c r="DX120" s="1021"/>
      <c r="DY120" s="1021"/>
      <c r="DZ120" s="1022"/>
    </row>
    <row r="121" spans="1:130" s="246" customFormat="1" ht="26.25" customHeight="1" x14ac:dyDescent="0.15">
      <c r="A121" s="1152"/>
      <c r="B121" s="1039"/>
      <c r="C121" s="1060" t="s">
        <v>473</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474</v>
      </c>
      <c r="AB121" s="1052"/>
      <c r="AC121" s="1052"/>
      <c r="AD121" s="1052"/>
      <c r="AE121" s="1053"/>
      <c r="AF121" s="1054" t="s">
        <v>468</v>
      </c>
      <c r="AG121" s="1052"/>
      <c r="AH121" s="1052"/>
      <c r="AI121" s="1052"/>
      <c r="AJ121" s="1053"/>
      <c r="AK121" s="1054" t="s">
        <v>468</v>
      </c>
      <c r="AL121" s="1052"/>
      <c r="AM121" s="1052"/>
      <c r="AN121" s="1052"/>
      <c r="AO121" s="1053"/>
      <c r="AP121" s="1055" t="s">
        <v>466</v>
      </c>
      <c r="AQ121" s="1056"/>
      <c r="AR121" s="1056"/>
      <c r="AS121" s="1056"/>
      <c r="AT121" s="1057"/>
      <c r="AU121" s="1085"/>
      <c r="AV121" s="1086"/>
      <c r="AW121" s="1086"/>
      <c r="AX121" s="1086"/>
      <c r="AY121" s="1087"/>
      <c r="AZ121" s="1042" t="s">
        <v>475</v>
      </c>
      <c r="BA121" s="1043"/>
      <c r="BB121" s="1043"/>
      <c r="BC121" s="1043"/>
      <c r="BD121" s="1043"/>
      <c r="BE121" s="1043"/>
      <c r="BF121" s="1043"/>
      <c r="BG121" s="1043"/>
      <c r="BH121" s="1043"/>
      <c r="BI121" s="1043"/>
      <c r="BJ121" s="1043"/>
      <c r="BK121" s="1043"/>
      <c r="BL121" s="1043"/>
      <c r="BM121" s="1043"/>
      <c r="BN121" s="1043"/>
      <c r="BO121" s="1043"/>
      <c r="BP121" s="1044"/>
      <c r="BQ121" s="1012">
        <v>182953</v>
      </c>
      <c r="BR121" s="1013"/>
      <c r="BS121" s="1013"/>
      <c r="BT121" s="1013"/>
      <c r="BU121" s="1013"/>
      <c r="BV121" s="1013">
        <v>177450</v>
      </c>
      <c r="BW121" s="1013"/>
      <c r="BX121" s="1013"/>
      <c r="BY121" s="1013"/>
      <c r="BZ121" s="1013"/>
      <c r="CA121" s="1013">
        <v>157978</v>
      </c>
      <c r="CB121" s="1013"/>
      <c r="CC121" s="1013"/>
      <c r="CD121" s="1013"/>
      <c r="CE121" s="1013"/>
      <c r="CF121" s="1007">
        <v>2.4</v>
      </c>
      <c r="CG121" s="1008"/>
      <c r="CH121" s="1008"/>
      <c r="CI121" s="1008"/>
      <c r="CJ121" s="1008"/>
      <c r="CK121" s="1103"/>
      <c r="CL121" s="1104"/>
      <c r="CM121" s="1104"/>
      <c r="CN121" s="1104"/>
      <c r="CO121" s="1105"/>
      <c r="CP121" s="1113" t="s">
        <v>476</v>
      </c>
      <c r="CQ121" s="1114"/>
      <c r="CR121" s="1114"/>
      <c r="CS121" s="1114"/>
      <c r="CT121" s="1114"/>
      <c r="CU121" s="1114"/>
      <c r="CV121" s="1114"/>
      <c r="CW121" s="1114"/>
      <c r="CX121" s="1114"/>
      <c r="CY121" s="1114"/>
      <c r="CZ121" s="1114"/>
      <c r="DA121" s="1114"/>
      <c r="DB121" s="1114"/>
      <c r="DC121" s="1114"/>
      <c r="DD121" s="1114"/>
      <c r="DE121" s="1114"/>
      <c r="DF121" s="1115"/>
      <c r="DG121" s="1012">
        <v>1417820</v>
      </c>
      <c r="DH121" s="1013"/>
      <c r="DI121" s="1013"/>
      <c r="DJ121" s="1013"/>
      <c r="DK121" s="1013"/>
      <c r="DL121" s="1013">
        <v>1284943</v>
      </c>
      <c r="DM121" s="1013"/>
      <c r="DN121" s="1013"/>
      <c r="DO121" s="1013"/>
      <c r="DP121" s="1013"/>
      <c r="DQ121" s="1013">
        <v>1195104</v>
      </c>
      <c r="DR121" s="1013"/>
      <c r="DS121" s="1013"/>
      <c r="DT121" s="1013"/>
      <c r="DU121" s="1013"/>
      <c r="DV121" s="1014">
        <v>18.100000000000001</v>
      </c>
      <c r="DW121" s="1014"/>
      <c r="DX121" s="1014"/>
      <c r="DY121" s="1014"/>
      <c r="DZ121" s="1015"/>
    </row>
    <row r="122" spans="1:130" s="246" customFormat="1" ht="26.25" customHeight="1" x14ac:dyDescent="0.15">
      <c r="A122" s="1152"/>
      <c r="B122" s="1039"/>
      <c r="C122" s="1009" t="s">
        <v>452</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468</v>
      </c>
      <c r="AB122" s="1052"/>
      <c r="AC122" s="1052"/>
      <c r="AD122" s="1052"/>
      <c r="AE122" s="1053"/>
      <c r="AF122" s="1054" t="s">
        <v>468</v>
      </c>
      <c r="AG122" s="1052"/>
      <c r="AH122" s="1052"/>
      <c r="AI122" s="1052"/>
      <c r="AJ122" s="1053"/>
      <c r="AK122" s="1054" t="s">
        <v>467</v>
      </c>
      <c r="AL122" s="1052"/>
      <c r="AM122" s="1052"/>
      <c r="AN122" s="1052"/>
      <c r="AO122" s="1053"/>
      <c r="AP122" s="1055" t="s">
        <v>474</v>
      </c>
      <c r="AQ122" s="1056"/>
      <c r="AR122" s="1056"/>
      <c r="AS122" s="1056"/>
      <c r="AT122" s="1057"/>
      <c r="AU122" s="1085"/>
      <c r="AV122" s="1086"/>
      <c r="AW122" s="1086"/>
      <c r="AX122" s="1086"/>
      <c r="AY122" s="1087"/>
      <c r="AZ122" s="1067" t="s">
        <v>477</v>
      </c>
      <c r="BA122" s="1058"/>
      <c r="BB122" s="1058"/>
      <c r="BC122" s="1058"/>
      <c r="BD122" s="1058"/>
      <c r="BE122" s="1058"/>
      <c r="BF122" s="1058"/>
      <c r="BG122" s="1058"/>
      <c r="BH122" s="1058"/>
      <c r="BI122" s="1058"/>
      <c r="BJ122" s="1058"/>
      <c r="BK122" s="1058"/>
      <c r="BL122" s="1058"/>
      <c r="BM122" s="1058"/>
      <c r="BN122" s="1058"/>
      <c r="BO122" s="1058"/>
      <c r="BP122" s="1059"/>
      <c r="BQ122" s="1090">
        <v>14338858</v>
      </c>
      <c r="BR122" s="1091"/>
      <c r="BS122" s="1091"/>
      <c r="BT122" s="1091"/>
      <c r="BU122" s="1091"/>
      <c r="BV122" s="1091">
        <v>13984509</v>
      </c>
      <c r="BW122" s="1091"/>
      <c r="BX122" s="1091"/>
      <c r="BY122" s="1091"/>
      <c r="BZ122" s="1091"/>
      <c r="CA122" s="1091">
        <v>13752568</v>
      </c>
      <c r="CB122" s="1091"/>
      <c r="CC122" s="1091"/>
      <c r="CD122" s="1091"/>
      <c r="CE122" s="1091"/>
      <c r="CF122" s="1111">
        <v>208.4</v>
      </c>
      <c r="CG122" s="1112"/>
      <c r="CH122" s="1112"/>
      <c r="CI122" s="1112"/>
      <c r="CJ122" s="1112"/>
      <c r="CK122" s="1103"/>
      <c r="CL122" s="1104"/>
      <c r="CM122" s="1104"/>
      <c r="CN122" s="1104"/>
      <c r="CO122" s="1105"/>
      <c r="CP122" s="1113" t="s">
        <v>478</v>
      </c>
      <c r="CQ122" s="1114"/>
      <c r="CR122" s="1114"/>
      <c r="CS122" s="1114"/>
      <c r="CT122" s="1114"/>
      <c r="CU122" s="1114"/>
      <c r="CV122" s="1114"/>
      <c r="CW122" s="1114"/>
      <c r="CX122" s="1114"/>
      <c r="CY122" s="1114"/>
      <c r="CZ122" s="1114"/>
      <c r="DA122" s="1114"/>
      <c r="DB122" s="1114"/>
      <c r="DC122" s="1114"/>
      <c r="DD122" s="1114"/>
      <c r="DE122" s="1114"/>
      <c r="DF122" s="1115"/>
      <c r="DG122" s="1012">
        <v>511170</v>
      </c>
      <c r="DH122" s="1013"/>
      <c r="DI122" s="1013"/>
      <c r="DJ122" s="1013"/>
      <c r="DK122" s="1013"/>
      <c r="DL122" s="1013">
        <v>488125</v>
      </c>
      <c r="DM122" s="1013"/>
      <c r="DN122" s="1013"/>
      <c r="DO122" s="1013"/>
      <c r="DP122" s="1013"/>
      <c r="DQ122" s="1013">
        <v>457503</v>
      </c>
      <c r="DR122" s="1013"/>
      <c r="DS122" s="1013"/>
      <c r="DT122" s="1013"/>
      <c r="DU122" s="1013"/>
      <c r="DV122" s="1014">
        <v>6.9</v>
      </c>
      <c r="DW122" s="1014"/>
      <c r="DX122" s="1014"/>
      <c r="DY122" s="1014"/>
      <c r="DZ122" s="1015"/>
    </row>
    <row r="123" spans="1:130" s="246" customFormat="1" ht="26.25" customHeight="1" x14ac:dyDescent="0.15">
      <c r="A123" s="1152"/>
      <c r="B123" s="1039"/>
      <c r="C123" s="1009" t="s">
        <v>458</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468</v>
      </c>
      <c r="AB123" s="1052"/>
      <c r="AC123" s="1052"/>
      <c r="AD123" s="1052"/>
      <c r="AE123" s="1053"/>
      <c r="AF123" s="1054" t="s">
        <v>386</v>
      </c>
      <c r="AG123" s="1052"/>
      <c r="AH123" s="1052"/>
      <c r="AI123" s="1052"/>
      <c r="AJ123" s="1053"/>
      <c r="AK123" s="1054" t="s">
        <v>401</v>
      </c>
      <c r="AL123" s="1052"/>
      <c r="AM123" s="1052"/>
      <c r="AN123" s="1052"/>
      <c r="AO123" s="1053"/>
      <c r="AP123" s="1055" t="s">
        <v>468</v>
      </c>
      <c r="AQ123" s="1056"/>
      <c r="AR123" s="1056"/>
      <c r="AS123" s="1056"/>
      <c r="AT123" s="1057"/>
      <c r="AU123" s="1088"/>
      <c r="AV123" s="1089"/>
      <c r="AW123" s="1089"/>
      <c r="AX123" s="1089"/>
      <c r="AY123" s="1089"/>
      <c r="AZ123" s="277" t="s">
        <v>183</v>
      </c>
      <c r="BA123" s="277"/>
      <c r="BB123" s="277"/>
      <c r="BC123" s="277"/>
      <c r="BD123" s="277"/>
      <c r="BE123" s="277"/>
      <c r="BF123" s="277"/>
      <c r="BG123" s="277"/>
      <c r="BH123" s="277"/>
      <c r="BI123" s="277"/>
      <c r="BJ123" s="277"/>
      <c r="BK123" s="277"/>
      <c r="BL123" s="277"/>
      <c r="BM123" s="277"/>
      <c r="BN123" s="277"/>
      <c r="BO123" s="1068" t="s">
        <v>479</v>
      </c>
      <c r="BP123" s="1099"/>
      <c r="BQ123" s="1158">
        <v>17397918</v>
      </c>
      <c r="BR123" s="1159"/>
      <c r="BS123" s="1159"/>
      <c r="BT123" s="1159"/>
      <c r="BU123" s="1159"/>
      <c r="BV123" s="1159">
        <v>16846780</v>
      </c>
      <c r="BW123" s="1159"/>
      <c r="BX123" s="1159"/>
      <c r="BY123" s="1159"/>
      <c r="BZ123" s="1159"/>
      <c r="CA123" s="1159">
        <v>16702856</v>
      </c>
      <c r="CB123" s="1159"/>
      <c r="CC123" s="1159"/>
      <c r="CD123" s="1159"/>
      <c r="CE123" s="1159"/>
      <c r="CF123" s="1092"/>
      <c r="CG123" s="1093"/>
      <c r="CH123" s="1093"/>
      <c r="CI123" s="1093"/>
      <c r="CJ123" s="1094"/>
      <c r="CK123" s="1103"/>
      <c r="CL123" s="1104"/>
      <c r="CM123" s="1104"/>
      <c r="CN123" s="1104"/>
      <c r="CO123" s="1105"/>
      <c r="CP123" s="1113" t="s">
        <v>400</v>
      </c>
      <c r="CQ123" s="1114"/>
      <c r="CR123" s="1114"/>
      <c r="CS123" s="1114"/>
      <c r="CT123" s="1114"/>
      <c r="CU123" s="1114"/>
      <c r="CV123" s="1114"/>
      <c r="CW123" s="1114"/>
      <c r="CX123" s="1114"/>
      <c r="CY123" s="1114"/>
      <c r="CZ123" s="1114"/>
      <c r="DA123" s="1114"/>
      <c r="DB123" s="1114"/>
      <c r="DC123" s="1114"/>
      <c r="DD123" s="1114"/>
      <c r="DE123" s="1114"/>
      <c r="DF123" s="1115"/>
      <c r="DG123" s="1051" t="s">
        <v>468</v>
      </c>
      <c r="DH123" s="1052"/>
      <c r="DI123" s="1052"/>
      <c r="DJ123" s="1052"/>
      <c r="DK123" s="1053"/>
      <c r="DL123" s="1054" t="s">
        <v>468</v>
      </c>
      <c r="DM123" s="1052"/>
      <c r="DN123" s="1052"/>
      <c r="DO123" s="1052"/>
      <c r="DP123" s="1053"/>
      <c r="DQ123" s="1054" t="s">
        <v>468</v>
      </c>
      <c r="DR123" s="1052"/>
      <c r="DS123" s="1052"/>
      <c r="DT123" s="1052"/>
      <c r="DU123" s="1053"/>
      <c r="DV123" s="1055" t="s">
        <v>467</v>
      </c>
      <c r="DW123" s="1056"/>
      <c r="DX123" s="1056"/>
      <c r="DY123" s="1056"/>
      <c r="DZ123" s="1057"/>
    </row>
    <row r="124" spans="1:130" s="246" customFormat="1" ht="26.25" customHeight="1" thickBot="1" x14ac:dyDescent="0.2">
      <c r="A124" s="1152"/>
      <c r="B124" s="1039"/>
      <c r="C124" s="1009" t="s">
        <v>461</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474</v>
      </c>
      <c r="AB124" s="1052"/>
      <c r="AC124" s="1052"/>
      <c r="AD124" s="1052"/>
      <c r="AE124" s="1053"/>
      <c r="AF124" s="1054" t="s">
        <v>468</v>
      </c>
      <c r="AG124" s="1052"/>
      <c r="AH124" s="1052"/>
      <c r="AI124" s="1052"/>
      <c r="AJ124" s="1053"/>
      <c r="AK124" s="1054" t="s">
        <v>468</v>
      </c>
      <c r="AL124" s="1052"/>
      <c r="AM124" s="1052"/>
      <c r="AN124" s="1052"/>
      <c r="AO124" s="1053"/>
      <c r="AP124" s="1055" t="s">
        <v>468</v>
      </c>
      <c r="AQ124" s="1056"/>
      <c r="AR124" s="1056"/>
      <c r="AS124" s="1056"/>
      <c r="AT124" s="1057"/>
      <c r="AU124" s="1154" t="s">
        <v>480</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161.19999999999999</v>
      </c>
      <c r="BR124" s="1121"/>
      <c r="BS124" s="1121"/>
      <c r="BT124" s="1121"/>
      <c r="BU124" s="1121"/>
      <c r="BV124" s="1121">
        <v>157.1</v>
      </c>
      <c r="BW124" s="1121"/>
      <c r="BX124" s="1121"/>
      <c r="BY124" s="1121"/>
      <c r="BZ124" s="1121"/>
      <c r="CA124" s="1121">
        <v>146.5</v>
      </c>
      <c r="CB124" s="1121"/>
      <c r="CC124" s="1121"/>
      <c r="CD124" s="1121"/>
      <c r="CE124" s="1121"/>
      <c r="CF124" s="1122"/>
      <c r="CG124" s="1123"/>
      <c r="CH124" s="1123"/>
      <c r="CI124" s="1123"/>
      <c r="CJ124" s="1124"/>
      <c r="CK124" s="1106"/>
      <c r="CL124" s="1106"/>
      <c r="CM124" s="1106"/>
      <c r="CN124" s="1106"/>
      <c r="CO124" s="1107"/>
      <c r="CP124" s="1113" t="s">
        <v>481</v>
      </c>
      <c r="CQ124" s="1114"/>
      <c r="CR124" s="1114"/>
      <c r="CS124" s="1114"/>
      <c r="CT124" s="1114"/>
      <c r="CU124" s="1114"/>
      <c r="CV124" s="1114"/>
      <c r="CW124" s="1114"/>
      <c r="CX124" s="1114"/>
      <c r="CY124" s="1114"/>
      <c r="CZ124" s="1114"/>
      <c r="DA124" s="1114"/>
      <c r="DB124" s="1114"/>
      <c r="DC124" s="1114"/>
      <c r="DD124" s="1114"/>
      <c r="DE124" s="1114"/>
      <c r="DF124" s="1115"/>
      <c r="DG124" s="1098" t="s">
        <v>468</v>
      </c>
      <c r="DH124" s="1077"/>
      <c r="DI124" s="1077"/>
      <c r="DJ124" s="1077"/>
      <c r="DK124" s="1078"/>
      <c r="DL124" s="1076" t="s">
        <v>468</v>
      </c>
      <c r="DM124" s="1077"/>
      <c r="DN124" s="1077"/>
      <c r="DO124" s="1077"/>
      <c r="DP124" s="1078"/>
      <c r="DQ124" s="1076" t="s">
        <v>468</v>
      </c>
      <c r="DR124" s="1077"/>
      <c r="DS124" s="1077"/>
      <c r="DT124" s="1077"/>
      <c r="DU124" s="1078"/>
      <c r="DV124" s="1079" t="s">
        <v>468</v>
      </c>
      <c r="DW124" s="1080"/>
      <c r="DX124" s="1080"/>
      <c r="DY124" s="1080"/>
      <c r="DZ124" s="1081"/>
    </row>
    <row r="125" spans="1:130" s="246" customFormat="1" ht="26.25" customHeight="1" x14ac:dyDescent="0.15">
      <c r="A125" s="1152"/>
      <c r="B125" s="1039"/>
      <c r="C125" s="1009" t="s">
        <v>463</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468</v>
      </c>
      <c r="AB125" s="1052"/>
      <c r="AC125" s="1052"/>
      <c r="AD125" s="1052"/>
      <c r="AE125" s="1053"/>
      <c r="AF125" s="1054" t="s">
        <v>466</v>
      </c>
      <c r="AG125" s="1052"/>
      <c r="AH125" s="1052"/>
      <c r="AI125" s="1052"/>
      <c r="AJ125" s="1053"/>
      <c r="AK125" s="1054" t="s">
        <v>467</v>
      </c>
      <c r="AL125" s="1052"/>
      <c r="AM125" s="1052"/>
      <c r="AN125" s="1052"/>
      <c r="AO125" s="1053"/>
      <c r="AP125" s="1055" t="s">
        <v>444</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482</v>
      </c>
      <c r="CL125" s="1101"/>
      <c r="CM125" s="1101"/>
      <c r="CN125" s="1101"/>
      <c r="CO125" s="1102"/>
      <c r="CP125" s="1033" t="s">
        <v>483</v>
      </c>
      <c r="CQ125" s="982"/>
      <c r="CR125" s="982"/>
      <c r="CS125" s="982"/>
      <c r="CT125" s="982"/>
      <c r="CU125" s="982"/>
      <c r="CV125" s="982"/>
      <c r="CW125" s="982"/>
      <c r="CX125" s="982"/>
      <c r="CY125" s="982"/>
      <c r="CZ125" s="982"/>
      <c r="DA125" s="982"/>
      <c r="DB125" s="982"/>
      <c r="DC125" s="982"/>
      <c r="DD125" s="982"/>
      <c r="DE125" s="982"/>
      <c r="DF125" s="983"/>
      <c r="DG125" s="1019" t="s">
        <v>468</v>
      </c>
      <c r="DH125" s="1020"/>
      <c r="DI125" s="1020"/>
      <c r="DJ125" s="1020"/>
      <c r="DK125" s="1020"/>
      <c r="DL125" s="1020" t="s">
        <v>466</v>
      </c>
      <c r="DM125" s="1020"/>
      <c r="DN125" s="1020"/>
      <c r="DO125" s="1020"/>
      <c r="DP125" s="1020"/>
      <c r="DQ125" s="1020" t="s">
        <v>468</v>
      </c>
      <c r="DR125" s="1020"/>
      <c r="DS125" s="1020"/>
      <c r="DT125" s="1020"/>
      <c r="DU125" s="1020"/>
      <c r="DV125" s="1021" t="s">
        <v>444</v>
      </c>
      <c r="DW125" s="1021"/>
      <c r="DX125" s="1021"/>
      <c r="DY125" s="1021"/>
      <c r="DZ125" s="1022"/>
    </row>
    <row r="126" spans="1:130" s="246" customFormat="1" ht="26.25" customHeight="1" thickBot="1" x14ac:dyDescent="0.2">
      <c r="A126" s="1152"/>
      <c r="B126" s="1039"/>
      <c r="C126" s="1009" t="s">
        <v>465</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93935</v>
      </c>
      <c r="AB126" s="1052"/>
      <c r="AC126" s="1052"/>
      <c r="AD126" s="1052"/>
      <c r="AE126" s="1053"/>
      <c r="AF126" s="1054">
        <v>93935</v>
      </c>
      <c r="AG126" s="1052"/>
      <c r="AH126" s="1052"/>
      <c r="AI126" s="1052"/>
      <c r="AJ126" s="1053"/>
      <c r="AK126" s="1054" t="s">
        <v>468</v>
      </c>
      <c r="AL126" s="1052"/>
      <c r="AM126" s="1052"/>
      <c r="AN126" s="1052"/>
      <c r="AO126" s="1053"/>
      <c r="AP126" s="1055" t="s">
        <v>468</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484</v>
      </c>
      <c r="CQ126" s="1043"/>
      <c r="CR126" s="1043"/>
      <c r="CS126" s="1043"/>
      <c r="CT126" s="1043"/>
      <c r="CU126" s="1043"/>
      <c r="CV126" s="1043"/>
      <c r="CW126" s="1043"/>
      <c r="CX126" s="1043"/>
      <c r="CY126" s="1043"/>
      <c r="CZ126" s="1043"/>
      <c r="DA126" s="1043"/>
      <c r="DB126" s="1043"/>
      <c r="DC126" s="1043"/>
      <c r="DD126" s="1043"/>
      <c r="DE126" s="1043"/>
      <c r="DF126" s="1044"/>
      <c r="DG126" s="1012" t="s">
        <v>468</v>
      </c>
      <c r="DH126" s="1013"/>
      <c r="DI126" s="1013"/>
      <c r="DJ126" s="1013"/>
      <c r="DK126" s="1013"/>
      <c r="DL126" s="1013" t="s">
        <v>468</v>
      </c>
      <c r="DM126" s="1013"/>
      <c r="DN126" s="1013"/>
      <c r="DO126" s="1013"/>
      <c r="DP126" s="1013"/>
      <c r="DQ126" s="1013" t="s">
        <v>468</v>
      </c>
      <c r="DR126" s="1013"/>
      <c r="DS126" s="1013"/>
      <c r="DT126" s="1013"/>
      <c r="DU126" s="1013"/>
      <c r="DV126" s="1014" t="s">
        <v>468</v>
      </c>
      <c r="DW126" s="1014"/>
      <c r="DX126" s="1014"/>
      <c r="DY126" s="1014"/>
      <c r="DZ126" s="1015"/>
    </row>
    <row r="127" spans="1:130" s="246" customFormat="1" ht="26.25" customHeight="1" x14ac:dyDescent="0.15">
      <c r="A127" s="1153"/>
      <c r="B127" s="1041"/>
      <c r="C127" s="1095" t="s">
        <v>485</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468</v>
      </c>
      <c r="AB127" s="1052"/>
      <c r="AC127" s="1052"/>
      <c r="AD127" s="1052"/>
      <c r="AE127" s="1053"/>
      <c r="AF127" s="1054" t="s">
        <v>467</v>
      </c>
      <c r="AG127" s="1052"/>
      <c r="AH127" s="1052"/>
      <c r="AI127" s="1052"/>
      <c r="AJ127" s="1053"/>
      <c r="AK127" s="1054" t="s">
        <v>444</v>
      </c>
      <c r="AL127" s="1052"/>
      <c r="AM127" s="1052"/>
      <c r="AN127" s="1052"/>
      <c r="AO127" s="1053"/>
      <c r="AP127" s="1055" t="s">
        <v>468</v>
      </c>
      <c r="AQ127" s="1056"/>
      <c r="AR127" s="1056"/>
      <c r="AS127" s="1056"/>
      <c r="AT127" s="1057"/>
      <c r="AU127" s="282"/>
      <c r="AV127" s="282"/>
      <c r="AW127" s="282"/>
      <c r="AX127" s="1125" t="s">
        <v>486</v>
      </c>
      <c r="AY127" s="1126"/>
      <c r="AZ127" s="1126"/>
      <c r="BA127" s="1126"/>
      <c r="BB127" s="1126"/>
      <c r="BC127" s="1126"/>
      <c r="BD127" s="1126"/>
      <c r="BE127" s="1127"/>
      <c r="BF127" s="1128" t="s">
        <v>487</v>
      </c>
      <c r="BG127" s="1126"/>
      <c r="BH127" s="1126"/>
      <c r="BI127" s="1126"/>
      <c r="BJ127" s="1126"/>
      <c r="BK127" s="1126"/>
      <c r="BL127" s="1127"/>
      <c r="BM127" s="1128" t="s">
        <v>488</v>
      </c>
      <c r="BN127" s="1126"/>
      <c r="BO127" s="1126"/>
      <c r="BP127" s="1126"/>
      <c r="BQ127" s="1126"/>
      <c r="BR127" s="1126"/>
      <c r="BS127" s="1127"/>
      <c r="BT127" s="1128" t="s">
        <v>489</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490</v>
      </c>
      <c r="CQ127" s="1043"/>
      <c r="CR127" s="1043"/>
      <c r="CS127" s="1043"/>
      <c r="CT127" s="1043"/>
      <c r="CU127" s="1043"/>
      <c r="CV127" s="1043"/>
      <c r="CW127" s="1043"/>
      <c r="CX127" s="1043"/>
      <c r="CY127" s="1043"/>
      <c r="CZ127" s="1043"/>
      <c r="DA127" s="1043"/>
      <c r="DB127" s="1043"/>
      <c r="DC127" s="1043"/>
      <c r="DD127" s="1043"/>
      <c r="DE127" s="1043"/>
      <c r="DF127" s="1044"/>
      <c r="DG127" s="1012" t="s">
        <v>468</v>
      </c>
      <c r="DH127" s="1013"/>
      <c r="DI127" s="1013"/>
      <c r="DJ127" s="1013"/>
      <c r="DK127" s="1013"/>
      <c r="DL127" s="1013" t="s">
        <v>467</v>
      </c>
      <c r="DM127" s="1013"/>
      <c r="DN127" s="1013"/>
      <c r="DO127" s="1013"/>
      <c r="DP127" s="1013"/>
      <c r="DQ127" s="1013" t="s">
        <v>468</v>
      </c>
      <c r="DR127" s="1013"/>
      <c r="DS127" s="1013"/>
      <c r="DT127" s="1013"/>
      <c r="DU127" s="1013"/>
      <c r="DV127" s="1014" t="s">
        <v>466</v>
      </c>
      <c r="DW127" s="1014"/>
      <c r="DX127" s="1014"/>
      <c r="DY127" s="1014"/>
      <c r="DZ127" s="1015"/>
    </row>
    <row r="128" spans="1:130" s="246" customFormat="1" ht="26.25" customHeight="1" thickBot="1" x14ac:dyDescent="0.2">
      <c r="A128" s="1136" t="s">
        <v>491</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492</v>
      </c>
      <c r="X128" s="1138"/>
      <c r="Y128" s="1138"/>
      <c r="Z128" s="1139"/>
      <c r="AA128" s="1140">
        <v>26899</v>
      </c>
      <c r="AB128" s="1141"/>
      <c r="AC128" s="1141"/>
      <c r="AD128" s="1141"/>
      <c r="AE128" s="1142"/>
      <c r="AF128" s="1143">
        <v>26628</v>
      </c>
      <c r="AG128" s="1141"/>
      <c r="AH128" s="1141"/>
      <c r="AI128" s="1141"/>
      <c r="AJ128" s="1142"/>
      <c r="AK128" s="1143">
        <v>27507</v>
      </c>
      <c r="AL128" s="1141"/>
      <c r="AM128" s="1141"/>
      <c r="AN128" s="1141"/>
      <c r="AO128" s="1142"/>
      <c r="AP128" s="1144"/>
      <c r="AQ128" s="1145"/>
      <c r="AR128" s="1145"/>
      <c r="AS128" s="1145"/>
      <c r="AT128" s="1146"/>
      <c r="AU128" s="282"/>
      <c r="AV128" s="282"/>
      <c r="AW128" s="282"/>
      <c r="AX128" s="981" t="s">
        <v>493</v>
      </c>
      <c r="AY128" s="982"/>
      <c r="AZ128" s="982"/>
      <c r="BA128" s="982"/>
      <c r="BB128" s="982"/>
      <c r="BC128" s="982"/>
      <c r="BD128" s="982"/>
      <c r="BE128" s="983"/>
      <c r="BF128" s="1147" t="s">
        <v>468</v>
      </c>
      <c r="BG128" s="1148"/>
      <c r="BH128" s="1148"/>
      <c r="BI128" s="1148"/>
      <c r="BJ128" s="1148"/>
      <c r="BK128" s="1148"/>
      <c r="BL128" s="1149"/>
      <c r="BM128" s="1147">
        <v>13.8</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494</v>
      </c>
      <c r="CQ128" s="1130"/>
      <c r="CR128" s="1130"/>
      <c r="CS128" s="1130"/>
      <c r="CT128" s="1130"/>
      <c r="CU128" s="1130"/>
      <c r="CV128" s="1130"/>
      <c r="CW128" s="1130"/>
      <c r="CX128" s="1130"/>
      <c r="CY128" s="1130"/>
      <c r="CZ128" s="1130"/>
      <c r="DA128" s="1130"/>
      <c r="DB128" s="1130"/>
      <c r="DC128" s="1130"/>
      <c r="DD128" s="1130"/>
      <c r="DE128" s="1130"/>
      <c r="DF128" s="1131"/>
      <c r="DG128" s="1132" t="s">
        <v>468</v>
      </c>
      <c r="DH128" s="1133"/>
      <c r="DI128" s="1133"/>
      <c r="DJ128" s="1133"/>
      <c r="DK128" s="1133"/>
      <c r="DL128" s="1133" t="s">
        <v>468</v>
      </c>
      <c r="DM128" s="1133"/>
      <c r="DN128" s="1133"/>
      <c r="DO128" s="1133"/>
      <c r="DP128" s="1133"/>
      <c r="DQ128" s="1133" t="s">
        <v>401</v>
      </c>
      <c r="DR128" s="1133"/>
      <c r="DS128" s="1133"/>
      <c r="DT128" s="1133"/>
      <c r="DU128" s="1133"/>
      <c r="DV128" s="1134" t="s">
        <v>468</v>
      </c>
      <c r="DW128" s="1134"/>
      <c r="DX128" s="1134"/>
      <c r="DY128" s="1134"/>
      <c r="DZ128" s="1135"/>
    </row>
    <row r="129" spans="1:131" s="246" customFormat="1" ht="26.25" customHeight="1" x14ac:dyDescent="0.15">
      <c r="A129" s="1023" t="s">
        <v>105</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495</v>
      </c>
      <c r="X129" s="1167"/>
      <c r="Y129" s="1167"/>
      <c r="Z129" s="1168"/>
      <c r="AA129" s="1051">
        <v>8111242</v>
      </c>
      <c r="AB129" s="1052"/>
      <c r="AC129" s="1052"/>
      <c r="AD129" s="1052"/>
      <c r="AE129" s="1053"/>
      <c r="AF129" s="1054">
        <v>7900401</v>
      </c>
      <c r="AG129" s="1052"/>
      <c r="AH129" s="1052"/>
      <c r="AI129" s="1052"/>
      <c r="AJ129" s="1053"/>
      <c r="AK129" s="1054">
        <v>7818808</v>
      </c>
      <c r="AL129" s="1052"/>
      <c r="AM129" s="1052"/>
      <c r="AN129" s="1052"/>
      <c r="AO129" s="1053"/>
      <c r="AP129" s="1169"/>
      <c r="AQ129" s="1170"/>
      <c r="AR129" s="1170"/>
      <c r="AS129" s="1170"/>
      <c r="AT129" s="1171"/>
      <c r="AU129" s="284"/>
      <c r="AV129" s="284"/>
      <c r="AW129" s="284"/>
      <c r="AX129" s="1160" t="s">
        <v>496</v>
      </c>
      <c r="AY129" s="1043"/>
      <c r="AZ129" s="1043"/>
      <c r="BA129" s="1043"/>
      <c r="BB129" s="1043"/>
      <c r="BC129" s="1043"/>
      <c r="BD129" s="1043"/>
      <c r="BE129" s="1044"/>
      <c r="BF129" s="1161" t="s">
        <v>468</v>
      </c>
      <c r="BG129" s="1162"/>
      <c r="BH129" s="1162"/>
      <c r="BI129" s="1162"/>
      <c r="BJ129" s="1162"/>
      <c r="BK129" s="1162"/>
      <c r="BL129" s="1163"/>
      <c r="BM129" s="1161">
        <v>18.8</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497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498</v>
      </c>
      <c r="X130" s="1167"/>
      <c r="Y130" s="1167"/>
      <c r="Z130" s="1168"/>
      <c r="AA130" s="1051">
        <v>1317556</v>
      </c>
      <c r="AB130" s="1052"/>
      <c r="AC130" s="1052"/>
      <c r="AD130" s="1052"/>
      <c r="AE130" s="1053"/>
      <c r="AF130" s="1054">
        <v>1252267</v>
      </c>
      <c r="AG130" s="1052"/>
      <c r="AH130" s="1052"/>
      <c r="AI130" s="1052"/>
      <c r="AJ130" s="1053"/>
      <c r="AK130" s="1054">
        <v>1218168</v>
      </c>
      <c r="AL130" s="1052"/>
      <c r="AM130" s="1052"/>
      <c r="AN130" s="1052"/>
      <c r="AO130" s="1053"/>
      <c r="AP130" s="1169"/>
      <c r="AQ130" s="1170"/>
      <c r="AR130" s="1170"/>
      <c r="AS130" s="1170"/>
      <c r="AT130" s="1171"/>
      <c r="AU130" s="284"/>
      <c r="AV130" s="284"/>
      <c r="AW130" s="284"/>
      <c r="AX130" s="1160" t="s">
        <v>499</v>
      </c>
      <c r="AY130" s="1043"/>
      <c r="AZ130" s="1043"/>
      <c r="BA130" s="1043"/>
      <c r="BB130" s="1043"/>
      <c r="BC130" s="1043"/>
      <c r="BD130" s="1043"/>
      <c r="BE130" s="1044"/>
      <c r="BF130" s="1197">
        <v>17.7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500</v>
      </c>
      <c r="X131" s="1205"/>
      <c r="Y131" s="1205"/>
      <c r="Z131" s="1206"/>
      <c r="AA131" s="1098">
        <v>6793686</v>
      </c>
      <c r="AB131" s="1077"/>
      <c r="AC131" s="1077"/>
      <c r="AD131" s="1077"/>
      <c r="AE131" s="1078"/>
      <c r="AF131" s="1076">
        <v>6648134</v>
      </c>
      <c r="AG131" s="1077"/>
      <c r="AH131" s="1077"/>
      <c r="AI131" s="1077"/>
      <c r="AJ131" s="1078"/>
      <c r="AK131" s="1076">
        <v>6600640</v>
      </c>
      <c r="AL131" s="1077"/>
      <c r="AM131" s="1077"/>
      <c r="AN131" s="1077"/>
      <c r="AO131" s="1078"/>
      <c r="AP131" s="1207"/>
      <c r="AQ131" s="1208"/>
      <c r="AR131" s="1208"/>
      <c r="AS131" s="1208"/>
      <c r="AT131" s="1209"/>
      <c r="AU131" s="284"/>
      <c r="AV131" s="284"/>
      <c r="AW131" s="284"/>
      <c r="AX131" s="1179" t="s">
        <v>501</v>
      </c>
      <c r="AY131" s="1130"/>
      <c r="AZ131" s="1130"/>
      <c r="BA131" s="1130"/>
      <c r="BB131" s="1130"/>
      <c r="BC131" s="1130"/>
      <c r="BD131" s="1130"/>
      <c r="BE131" s="1131"/>
      <c r="BF131" s="1180">
        <v>146.5</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502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503</v>
      </c>
      <c r="W132" s="1190"/>
      <c r="X132" s="1190"/>
      <c r="Y132" s="1190"/>
      <c r="Z132" s="1191"/>
      <c r="AA132" s="1192">
        <v>18.503018829999998</v>
      </c>
      <c r="AB132" s="1193"/>
      <c r="AC132" s="1193"/>
      <c r="AD132" s="1193"/>
      <c r="AE132" s="1194"/>
      <c r="AF132" s="1195">
        <v>18.673224699999999</v>
      </c>
      <c r="AG132" s="1193"/>
      <c r="AH132" s="1193"/>
      <c r="AI132" s="1193"/>
      <c r="AJ132" s="1194"/>
      <c r="AK132" s="1195">
        <v>16.086485549999999</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504</v>
      </c>
      <c r="W133" s="1173"/>
      <c r="X133" s="1173"/>
      <c r="Y133" s="1173"/>
      <c r="Z133" s="1174"/>
      <c r="AA133" s="1175">
        <v>17.8</v>
      </c>
      <c r="AB133" s="1176"/>
      <c r="AC133" s="1176"/>
      <c r="AD133" s="1176"/>
      <c r="AE133" s="1177"/>
      <c r="AF133" s="1175">
        <v>18.3</v>
      </c>
      <c r="AG133" s="1176"/>
      <c r="AH133" s="1176"/>
      <c r="AI133" s="1176"/>
      <c r="AJ133" s="1177"/>
      <c r="AK133" s="1175">
        <v>17.7</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pgL790mMnE9H15ZeC4nZUmdM7MmhiNGmcYMVq86qHlpHFLwZ3VsoxA+rLfGUBt9yScyEbJQQ39VgggmatSgGw==" saltValue="4h9EN11K/s7jQS0DCO1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pEN+MLVZHHj3jSWmPvSjN4dz5hHwRzYuTgHWK+cYSZDSANvO4wtrFicnLT5tj6NWJGEqCRc3CSfudgD1IKZWA==" saltValue="3u2tpigihtPR6mFXDwaLM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ilkhdqtlr1JEOb55aQZX5wG0cAGmK0ge6MCEzVTmfSnxMRpNvpPyP0OOiLUjfu4v5jhV/o2UICesu6LO5QTRQ==" saltValue="2i6zwYoM9Vgq5plvzNuyt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513</v>
      </c>
      <c r="AL9" s="1216"/>
      <c r="AM9" s="1216"/>
      <c r="AN9" s="1217"/>
      <c r="AO9" s="312">
        <v>2344860</v>
      </c>
      <c r="AP9" s="312">
        <v>96540</v>
      </c>
      <c r="AQ9" s="313">
        <v>69548</v>
      </c>
      <c r="AR9" s="314">
        <v>38.799999999999997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514</v>
      </c>
      <c r="AL10" s="1216"/>
      <c r="AM10" s="1216"/>
      <c r="AN10" s="1217"/>
      <c r="AO10" s="315">
        <v>200992</v>
      </c>
      <c r="AP10" s="315">
        <v>8275</v>
      </c>
      <c r="AQ10" s="316">
        <v>8149</v>
      </c>
      <c r="AR10" s="317">
        <v>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515</v>
      </c>
      <c r="AL11" s="1216"/>
      <c r="AM11" s="1216"/>
      <c r="AN11" s="1217"/>
      <c r="AO11" s="315">
        <v>55884</v>
      </c>
      <c r="AP11" s="315">
        <v>2301</v>
      </c>
      <c r="AQ11" s="316">
        <v>8204</v>
      </c>
      <c r="AR11" s="317">
        <v>-72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516</v>
      </c>
      <c r="AL12" s="1216"/>
      <c r="AM12" s="1216"/>
      <c r="AN12" s="1217"/>
      <c r="AO12" s="315">
        <v>38277</v>
      </c>
      <c r="AP12" s="315">
        <v>1576</v>
      </c>
      <c r="AQ12" s="316">
        <v>1139</v>
      </c>
      <c r="AR12" s="317">
        <v>38.4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517</v>
      </c>
      <c r="AL13" s="1216"/>
      <c r="AM13" s="1216"/>
      <c r="AN13" s="1217"/>
      <c r="AO13" s="315" t="s">
        <v>518</v>
      </c>
      <c r="AP13" s="315" t="s">
        <v>518</v>
      </c>
      <c r="AQ13" s="316">
        <v>20</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519</v>
      </c>
      <c r="AL14" s="1216"/>
      <c r="AM14" s="1216"/>
      <c r="AN14" s="1217"/>
      <c r="AO14" s="315">
        <v>84037</v>
      </c>
      <c r="AP14" s="315">
        <v>3460</v>
      </c>
      <c r="AQ14" s="316">
        <v>3114</v>
      </c>
      <c r="AR14" s="317">
        <v>11.1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520</v>
      </c>
      <c r="AL15" s="1216"/>
      <c r="AM15" s="1216"/>
      <c r="AN15" s="1217"/>
      <c r="AO15" s="315" t="s">
        <v>518</v>
      </c>
      <c r="AP15" s="315" t="s">
        <v>518</v>
      </c>
      <c r="AQ15" s="316">
        <v>1605</v>
      </c>
      <c r="AR15" s="317" t="s">
        <v>518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521</v>
      </c>
      <c r="AL16" s="1219"/>
      <c r="AM16" s="1219"/>
      <c r="AN16" s="1220"/>
      <c r="AO16" s="315">
        <v>-275886</v>
      </c>
      <c r="AP16" s="315">
        <v>-11358</v>
      </c>
      <c r="AQ16" s="316">
        <v>-6253</v>
      </c>
      <c r="AR16" s="317">
        <v>81.599999999999994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183</v>
      </c>
      <c r="AL17" s="1219"/>
      <c r="AM17" s="1219"/>
      <c r="AN17" s="1220"/>
      <c r="AO17" s="315">
        <v>2448164</v>
      </c>
      <c r="AP17" s="315">
        <v>100793</v>
      </c>
      <c r="AQ17" s="316">
        <v>85527</v>
      </c>
      <c r="AR17" s="317">
        <v>17.8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526</v>
      </c>
      <c r="AL21" s="1211"/>
      <c r="AM21" s="1211"/>
      <c r="AN21" s="1212"/>
      <c r="AO21" s="327">
        <v>10.66</v>
      </c>
      <c r="AP21" s="328">
        <v>8.08</v>
      </c>
      <c r="AQ21" s="329">
        <v>2.58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527</v>
      </c>
      <c r="AL22" s="1211"/>
      <c r="AM22" s="1211"/>
      <c r="AN22" s="1212"/>
      <c r="AO22" s="332">
        <v>95.6</v>
      </c>
      <c r="AP22" s="333">
        <v>97.7</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531</v>
      </c>
      <c r="AL32" s="1227"/>
      <c r="AM32" s="1227"/>
      <c r="AN32" s="1228"/>
      <c r="AO32" s="342">
        <v>1680343</v>
      </c>
      <c r="AP32" s="342">
        <v>69181</v>
      </c>
      <c r="AQ32" s="343">
        <v>49196</v>
      </c>
      <c r="AR32" s="344">
        <v>40.6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532</v>
      </c>
      <c r="AL33" s="1227"/>
      <c r="AM33" s="1227"/>
      <c r="AN33" s="1228"/>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533</v>
      </c>
      <c r="AL34" s="1227"/>
      <c r="AM34" s="1227"/>
      <c r="AN34" s="1228"/>
      <c r="AO34" s="342" t="s">
        <v>518</v>
      </c>
      <c r="AP34" s="342" t="s">
        <v>518</v>
      </c>
      <c r="AQ34" s="343">
        <v>53</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534</v>
      </c>
      <c r="AL35" s="1227"/>
      <c r="AM35" s="1227"/>
      <c r="AN35" s="1228"/>
      <c r="AO35" s="342">
        <v>480235</v>
      </c>
      <c r="AP35" s="342">
        <v>19772</v>
      </c>
      <c r="AQ35" s="343">
        <v>20035</v>
      </c>
      <c r="AR35" s="344">
        <v>-1.3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535</v>
      </c>
      <c r="AL36" s="1227"/>
      <c r="AM36" s="1227"/>
      <c r="AN36" s="1228"/>
      <c r="AO36" s="342">
        <v>146908</v>
      </c>
      <c r="AP36" s="342">
        <v>6048</v>
      </c>
      <c r="AQ36" s="343">
        <v>2549</v>
      </c>
      <c r="AR36" s="344">
        <v>137.30000000000001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536</v>
      </c>
      <c r="AL37" s="1227"/>
      <c r="AM37" s="1227"/>
      <c r="AN37" s="1228"/>
      <c r="AO37" s="342" t="s">
        <v>518</v>
      </c>
      <c r="AP37" s="342" t="s">
        <v>518</v>
      </c>
      <c r="AQ37" s="343">
        <v>540</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537</v>
      </c>
      <c r="AL38" s="1230"/>
      <c r="AM38" s="1230"/>
      <c r="AN38" s="1231"/>
      <c r="AO38" s="345" t="s">
        <v>518</v>
      </c>
      <c r="AP38" s="345" t="s">
        <v>518</v>
      </c>
      <c r="AQ38" s="346">
        <v>3</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538</v>
      </c>
      <c r="AL39" s="1230"/>
      <c r="AM39" s="1230"/>
      <c r="AN39" s="1231"/>
      <c r="AO39" s="342">
        <v>-27507</v>
      </c>
      <c r="AP39" s="342">
        <v>-1132</v>
      </c>
      <c r="AQ39" s="343">
        <v>-4452</v>
      </c>
      <c r="AR39" s="344">
        <v>-74.599999999999994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539</v>
      </c>
      <c r="AL40" s="1227"/>
      <c r="AM40" s="1227"/>
      <c r="AN40" s="1228"/>
      <c r="AO40" s="342">
        <v>-1218168</v>
      </c>
      <c r="AP40" s="342">
        <v>-50153</v>
      </c>
      <c r="AQ40" s="343">
        <v>-46845</v>
      </c>
      <c r="AR40" s="344">
        <v>7.1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295</v>
      </c>
      <c r="AL41" s="1233"/>
      <c r="AM41" s="1233"/>
      <c r="AN41" s="1234"/>
      <c r="AO41" s="342">
        <v>1061811</v>
      </c>
      <c r="AP41" s="342">
        <v>43716</v>
      </c>
      <c r="AQ41" s="343">
        <v>21079</v>
      </c>
      <c r="AR41" s="344">
        <v>107.4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508</v>
      </c>
      <c r="AN49" s="1223" t="s">
        <v>543</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1529438</v>
      </c>
      <c r="AN51" s="364">
        <v>57723</v>
      </c>
      <c r="AO51" s="365">
        <v>26.6</v>
      </c>
      <c r="AP51" s="366">
        <v>81305</v>
      </c>
      <c r="AQ51" s="367">
        <v>18.899999999999999</v>
      </c>
      <c r="AR51" s="368">
        <v>7.7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1046586</v>
      </c>
      <c r="AN52" s="372">
        <v>39500</v>
      </c>
      <c r="AO52" s="373">
        <v>212.4</v>
      </c>
      <c r="AP52" s="374">
        <v>48720</v>
      </c>
      <c r="AQ52" s="375">
        <v>38.700000000000003</v>
      </c>
      <c r="AR52" s="376">
        <v>173.7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1575729</v>
      </c>
      <c r="AN53" s="364">
        <v>60619</v>
      </c>
      <c r="AO53" s="365">
        <v>5</v>
      </c>
      <c r="AP53" s="366">
        <v>81768</v>
      </c>
      <c r="AQ53" s="367">
        <v>0.6</v>
      </c>
      <c r="AR53" s="368">
        <v>4.4000000000000004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643270</v>
      </c>
      <c r="AN54" s="372">
        <v>24747</v>
      </c>
      <c r="AO54" s="373">
        <v>-37.299999999999997</v>
      </c>
      <c r="AP54" s="374">
        <v>37917</v>
      </c>
      <c r="AQ54" s="375">
        <v>-22.2</v>
      </c>
      <c r="AR54" s="376">
        <v>-15.1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1687170</v>
      </c>
      <c r="AN55" s="364">
        <v>66208</v>
      </c>
      <c r="AO55" s="365">
        <v>9.1999999999999993</v>
      </c>
      <c r="AP55" s="366">
        <v>65876</v>
      </c>
      <c r="AQ55" s="367">
        <v>-19.399999999999999</v>
      </c>
      <c r="AR55" s="368">
        <v>28.6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796858</v>
      </c>
      <c r="AN56" s="372">
        <v>31270</v>
      </c>
      <c r="AO56" s="373">
        <v>26.4</v>
      </c>
      <c r="AP56" s="374">
        <v>36484</v>
      </c>
      <c r="AQ56" s="375">
        <v>-3.8</v>
      </c>
      <c r="AR56" s="376">
        <v>30.2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944650</v>
      </c>
      <c r="AN57" s="364">
        <v>37895</v>
      </c>
      <c r="AO57" s="365">
        <v>-42.8</v>
      </c>
      <c r="AP57" s="366">
        <v>68468</v>
      </c>
      <c r="AQ57" s="367">
        <v>3.9</v>
      </c>
      <c r="AR57" s="368">
        <v>-46.7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475090</v>
      </c>
      <c r="AN58" s="372">
        <v>19058</v>
      </c>
      <c r="AO58" s="373">
        <v>-39.1</v>
      </c>
      <c r="AP58" s="374">
        <v>34140</v>
      </c>
      <c r="AQ58" s="375">
        <v>-6.4</v>
      </c>
      <c r="AR58" s="376">
        <v>-32.700000000000003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381179</v>
      </c>
      <c r="AN59" s="364">
        <v>15693</v>
      </c>
      <c r="AO59" s="365">
        <v>-58.6</v>
      </c>
      <c r="AP59" s="366">
        <v>69729</v>
      </c>
      <c r="AQ59" s="367">
        <v>1.8</v>
      </c>
      <c r="AR59" s="368">
        <v>-60.4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195302</v>
      </c>
      <c r="AN60" s="372">
        <v>8041</v>
      </c>
      <c r="AO60" s="373">
        <v>-57.8</v>
      </c>
      <c r="AP60" s="374">
        <v>38908</v>
      </c>
      <c r="AQ60" s="375">
        <v>14</v>
      </c>
      <c r="AR60" s="376">
        <v>-71.8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1223633</v>
      </c>
      <c r="AN61" s="379">
        <v>47628</v>
      </c>
      <c r="AO61" s="380">
        <v>-12.1</v>
      </c>
      <c r="AP61" s="381">
        <v>73429</v>
      </c>
      <c r="AQ61" s="382">
        <v>1.2</v>
      </c>
      <c r="AR61" s="368">
        <v>-13.3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631421</v>
      </c>
      <c r="AN62" s="372">
        <v>24523</v>
      </c>
      <c r="AO62" s="373">
        <v>20.9</v>
      </c>
      <c r="AP62" s="374">
        <v>39234</v>
      </c>
      <c r="AQ62" s="375">
        <v>4.0999999999999996</v>
      </c>
      <c r="AR62" s="376">
        <v>16.8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ZontUwmExtXpDRouZ22G6U3qNh8+qhnHfplENfBlNwbBxLwDwNk2vUVqo/SQ6Tteu744kr4YATNP/cHZKAQlQ==" saltValue="NnUG+dsL2QUgqEuZkSNq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QXExksMm6okDMQbSl8ppWC0nLzkCKpS4AQjWNedgBTHtv3G8jfmgCgwrppvMRVjI0wDyiD2u5BfNgzpQyZchg==" saltValue="2hTtVZqy9+PXmK+iW0sNo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lDjhbKPtC8V0fGcWtiUchTc0yXAcd75OaSIyBH3CZk7+J7Z/fBhoVsJyZxHLBhD9neuPos2763h1/YW3UiiXQ==" saltValue="cU5lOTD2XwAHuwm7KmWPe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5" t="s">
        <v>3</v>
      </c>
      <c r="D47" s="1235"/>
      <c r="E47" s="1236"/>
      <c r="F47" s="11">
        <v>7.59</v>
      </c>
      <c r="G47" s="12">
        <v>8.74</v>
      </c>
      <c r="H47" s="12">
        <v>5.75</v>
      </c>
      <c r="I47" s="12">
        <v>4.6399999999999997</v>
      </c>
      <c r="J47" s="13">
        <v>4.22</v>
      </c>
    </row>
    <row r="48" spans="2:10" ht="57.75" customHeight="1" x14ac:dyDescent="0.15">
      <c r="B48" s="14"/>
      <c r="C48" s="1237" t="s">
        <v>4</v>
      </c>
      <c r="D48" s="1237"/>
      <c r="E48" s="1238"/>
      <c r="F48" s="15">
        <v>4.97</v>
      </c>
      <c r="G48" s="16">
        <v>4.99</v>
      </c>
      <c r="H48" s="16">
        <v>4.49</v>
      </c>
      <c r="I48" s="16">
        <v>3.54</v>
      </c>
      <c r="J48" s="17">
        <v>3.14</v>
      </c>
    </row>
    <row r="49" spans="2:10" ht="57.75" customHeight="1" thickBot="1" x14ac:dyDescent="0.2">
      <c r="B49" s="18"/>
      <c r="C49" s="1239" t="s">
        <v>5</v>
      </c>
      <c r="D49" s="1239"/>
      <c r="E49" s="1240"/>
      <c r="F49" s="19" t="s">
        <v>564</v>
      </c>
      <c r="G49" s="20">
        <v>1.68</v>
      </c>
      <c r="H49" s="20" t="s">
        <v>565</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BQ74KxpsVoiSehSiOMAeJz/juppdjdEgDXNv0pGLojPNPDhXbgSlQ0HQjbGPPfTi2aBSgoXC2ibAXvz3bljyg==" saltValue="7AWrCAuieSN+TcUWwEXkW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2020-08-21T05:08:23Z</cp:lastPrinted>
  <dcterms:created xsi:type="dcterms:W3CDTF">2020-02-10T03:47:22Z</dcterms:created>
  <dcterms:modified xsi:type="dcterms:W3CDTF">2021-04-21T00:59:30Z</dcterms:modified>
  <cp:category/>
</cp:coreProperties>
</file>