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430-地域整備課\433-都市整備担当\★収発文書処理\調査\2030_250122_1030　公営企業に係る経営比較分析表（令和５年度決算）の分析等について（依頼）\回答\簡水\"/>
    </mc:Choice>
  </mc:AlternateContent>
  <workbookProtection workbookAlgorithmName="SHA-512" workbookHashValue="FDMs/KWD2vmbr2L7c72P1cUCmzEkT1VXFYhgkXyWI+zLZfxIj+OwNrHzGIV3HRfNd47wPs1bnQItj9tf/aJ82w==" workbookSaltValue="vwOKzpGowDdp8lXLBRL3jw=="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<sst xmlns="http://schemas.openxmlformats.org/spreadsheetml/2006/main" count="233" uniqueCount="116">
  <si>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</si>
  <si>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</si>
  <si>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</si>
  <si>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</si>
  <si>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</si>
  <si>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</si>
  <si>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</si>
  <si>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</si>
  <si>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</si>
  <si>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</si>
  <si>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</si>
  <si>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</si>
  <si>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</si>
  <si>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</si>
  <si>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</si>
  <si>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</si>
  <si>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</si>
  <si>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</si>
  <si>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</si>
  <si>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</si>
  <si>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</si>
  <si>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</si>
  <si>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</si>
  <si>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</si>
  <si>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</si>
  <si>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</si>
  <si>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</si>
  <si>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</si>
  <si>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</si>
  <si>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</si>
  <si>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</si>
  <si>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</si>
  <si>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</si>
  <si>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</si>
  <si>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</si>
  <si>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</si>
  <si>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</si>
  <si>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</si>
  <si>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</si>
  <si>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</si>
  <si>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</si>
  <si>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</si>
  <si>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</si>
  <si>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</si>
  <si>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</si>
  <si>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</si>
  <si>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</si>
  <si>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</si>
  <si>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</si>
  <si>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</si>
  <si>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</si>
  <si>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</si>
  <si>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</si>
  <si>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</si>
  <si>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</si>
  <si>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</si>
  <si>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</si>
  <si>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</si>
  <si>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</si>
  <si>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</si>
  <si>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</si>
  <si>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</si>
  <si>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</si>
  <si>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</si>
  <si>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</si>
  <si>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</si>
  <si>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</si>
  <si>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</si>
  <si>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</si>
  <si>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</si>
  <si>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</si>
  <si>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</si>
  <si>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</si>
  <si>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</si>
  <si>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</si>
  <si>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</si>
  <si>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</si>
  <si>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</si>
  <si>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</si>
  <si>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</si>
  <si>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</si>
  <si>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</si>
  <si>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</si>
  <si>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</si>
  <si>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</si>
  <si>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</si>
  <si>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</si>
  <si>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</si>
  <si>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</si>
  <si>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</si>
  <si>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</si>
  <si>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</si>
  <si>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</si>
  <si>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</si>
  <si>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</si>
  <si>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</si>
  <si>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</si>
  <si>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</si>
  <si>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</si>
  <si>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</si>
  <si>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</si>
  <si>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</si>
  <si>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</si>
  <si>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</si>
  <si>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</si>
  <si>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</si>
  <si>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</si>
  <si>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</si>
  <si>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</si>
  <si>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</si>
  <si>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</si>
  <si>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</si>
  <si>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</si>
  <si>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管路更新率については、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今後、資産台帳の整備により耐用年数の経過した資産の洗い出しを行い、優先順位をつけ資産の更新を行っていくことが必要である。</t>
    <phoneticPr fontId="4"/>
  </si>
  <si>
    <t>　水道料金収入の基盤となる有収水量は、給水人口の減少や節水意識の向上などから年々減少し、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t>
    <phoneticPr fontId="4"/>
  </si>
  <si>
    <t>①収益的収支比率は、全国平均及び類似団体平均値を上回っているものの１００％以上を目標とし、更なる経費削減等による費用抑制を図る必要がある。
④企業債残高対給水収益比率は、令和３年度より施設統合による設備更新をおこなっているため、大きく増加している。引き続き設備更新を行うため今後も増加が見込まれる。昨年との比較では、機器の納期の関係で翌年度に工事を繰り越しているため工事費が減り、新規の借入がなかったため減少した。
⑤料金回収率は、光熱費等の費用が減少したため料金回収率の上昇がみられた。
⑥給水原価は、維持管理費の上昇により増加傾向にある。全国平均及び類似団体平均値も同様の傾向がみられるが更なる経費削減や有収率の向上等を図る必要がある。
また設備更新が完了することにより給水原価の減少が見込まれる。
⑦施設利用率は、以前として全国平均及び類似団体平均値を上回っているが、人口等の減少による配水量の低下により減少傾向にある。
⑧有収率は、全国平均及び類似団体平均値と比べ、依然として低い数値であるため、今後も計画的な管路の更新や漏水調査等の実施により、有収率の向上に努める必要がある。</t>
    <rPh sb="149" eb="151">
      <t>サクネン</t>
    </rPh>
    <rPh sb="153" eb="155">
      <t>ヒカク</t>
    </rPh>
    <rPh sb="158" eb="160">
      <t>キキ</t>
    </rPh>
    <rPh sb="161" eb="163">
      <t>ノウキ</t>
    </rPh>
    <rPh sb="164" eb="166">
      <t>カンケイ</t>
    </rPh>
    <rPh sb="167" eb="170">
      <t>ヨクネンド</t>
    </rPh>
    <rPh sb="171" eb="173">
      <t>コウジ</t>
    </rPh>
    <rPh sb="174" eb="175">
      <t>ク</t>
    </rPh>
    <rPh sb="176" eb="177">
      <t>コ</t>
    </rPh>
    <rPh sb="183" eb="186">
      <t>コウジヒ</t>
    </rPh>
    <rPh sb="187" eb="188">
      <t>ヘ</t>
    </rPh>
    <rPh sb="190" eb="192">
      <t>シンキ</t>
    </rPh>
    <rPh sb="193" eb="195">
      <t>カリイレ</t>
    </rPh>
    <rPh sb="202" eb="204">
      <t>ゲンショウ</t>
    </rPh>
    <rPh sb="216" eb="219">
      <t>コウネツヒ</t>
    </rPh>
    <rPh sb="219" eb="220">
      <t>トウ</t>
    </rPh>
    <rPh sb="221" eb="223">
      <t>ヒヨウ</t>
    </rPh>
    <rPh sb="224" eb="226">
      <t>ゲンショウ</t>
    </rPh>
    <rPh sb="252" eb="254">
      <t>イジ</t>
    </rPh>
    <rPh sb="254" eb="257">
      <t>カンリヒ</t>
    </rPh>
    <rPh sb="258" eb="260">
      <t>ジョウショウ</t>
    </rPh>
    <rPh sb="285" eb="287">
      <t>ドウヨウ</t>
    </rPh>
    <rPh sb="288" eb="290">
      <t>ケイコウ</t>
    </rPh>
    <rPh sb="387" eb="389">
      <t>ジンコウ</t>
    </rPh>
    <rPh sb="389" eb="390">
      <t>トウ</t>
    </rPh>
    <rPh sb="391" eb="393">
      <t>ゲンショウ</t>
    </rPh>
    <rPh sb="396" eb="398">
      <t>ハイスイ</t>
    </rPh>
    <rPh sb="398" eb="399">
      <t>リョウ</t>
    </rPh>
    <rPh sb="400" eb="402">
      <t>テイカ</t>
    </rPh>
    <rPh sb="405" eb="407">
      <t>ゲンショウ</t>
    </rPh>
    <rPh sb="407" eb="40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</si>
</sst>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0.43</c:v>
                </c:pt>
                <c:pt idx="3">
                  <c:v>0</c:v>
                </c:pt>
                <c:pt idx="4">
                  <c:v>0</c:v>
                </c:pt>
              </c:numCache>
            </c:numRef>
          </c:val>
          <c:extLst>
            <c:ext xmlns:c16="http://schemas.microsoft.com/office/drawing/2014/chart" uri="{C3380CC4-5D6E-409C-BE32-E72D297353CC}">
              <c16:uniqueId val="{00000000-B863-4C28-AE1A-36765E9CF1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B863-4C28-AE1A-36765E9CF1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62.93</c:v>
                </c:pt>
                <c:pt idx="1">
                  <c:v>60.85</c:v>
                </c:pt>
                <c:pt idx="2">
                  <c:v>59.3</c:v>
                </c:pt>
                <c:pt idx="3">
                  <c:v>62.2</c:v>
                </c:pt>
                <c:pt idx="4">
                  <c:v>61.77</c:v>
                </c:pt>
              </c:numCache>
            </c:numRef>
          </c:val>
          <c:extLst>
            <c:ext xmlns:c16="http://schemas.microsoft.com/office/drawing/2014/chart" uri="{C3380CC4-5D6E-409C-BE32-E72D297353CC}">
              <c16:uniqueId val="{00000000-AB30-4880-A7DA-4EC6BCCC3F8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AB30-4880-A7DA-4EC6BCCC3F8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67.09</c:v>
                </c:pt>
                <c:pt idx="1">
                  <c:v>70.58</c:v>
                </c:pt>
                <c:pt idx="2">
                  <c:v>69.489999999999995</c:v>
                </c:pt>
                <c:pt idx="3">
                  <c:v>65.58</c:v>
                </c:pt>
                <c:pt idx="4">
                  <c:v>64.569999999999993</c:v>
                </c:pt>
              </c:numCache>
            </c:numRef>
          </c:val>
          <c:extLst>
            <c:ext xmlns:c16="http://schemas.microsoft.com/office/drawing/2014/chart" uri="{C3380CC4-5D6E-409C-BE32-E72D297353CC}">
              <c16:uniqueId val="{00000000-AEB1-40AE-8165-389D9B6BCB7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AEB1-40AE-8165-389D9B6BCB7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87.74</c:v>
                </c:pt>
                <c:pt idx="1">
                  <c:v>81.91</c:v>
                </c:pt>
                <c:pt idx="2">
                  <c:v>86.18</c:v>
                </c:pt>
                <c:pt idx="3">
                  <c:v>92.85</c:v>
                </c:pt>
                <c:pt idx="4">
                  <c:v>94.26</c:v>
                </c:pt>
              </c:numCache>
            </c:numRef>
          </c:val>
          <c:extLst>
            <c:ext xmlns:c16="http://schemas.microsoft.com/office/drawing/2014/chart" uri="{C3380CC4-5D6E-409C-BE32-E72D297353CC}">
              <c16:uniqueId val="{00000000-314D-42C1-9F79-FB475B9DEDD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314D-42C1-9F79-FB475B9DEDD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F-49CB-8A17-C3110DDE69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F-49CB-8A17-C3110DDE69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6-4668-843B-DB09BEFE57D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6-4668-843B-DB09BEFE57D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6-4FC0-94BD-952EC2B149F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6-4FC0-94BD-952EC2B149F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56-4688-AC09-8D1F18B17E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6-4688-AC09-8D1F18B17E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880.93</c:v>
                </c:pt>
                <c:pt idx="1">
                  <c:v>829.59</c:v>
                </c:pt>
                <c:pt idx="2">
                  <c:v>1117.22</c:v>
                </c:pt>
                <c:pt idx="3">
                  <c:v>1718.49</c:v>
                </c:pt>
                <c:pt idx="4">
                  <c:v>1507.52</c:v>
                </c:pt>
              </c:numCache>
            </c:numRef>
          </c:val>
          <c:extLst>
            <c:ext xmlns:c16="http://schemas.microsoft.com/office/drawing/2014/chart" uri="{C3380CC4-5D6E-409C-BE32-E72D297353CC}">
              <c16:uniqueId val="{00000000-B37E-4CE1-944A-78124C298BB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B37E-4CE1-944A-78124C298BB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54.34</c:v>
                </c:pt>
                <c:pt idx="1">
                  <c:v>50.26</c:v>
                </c:pt>
                <c:pt idx="2">
                  <c:v>53.62</c:v>
                </c:pt>
                <c:pt idx="3">
                  <c:v>41.17</c:v>
                </c:pt>
                <c:pt idx="4">
                  <c:v>47.54</c:v>
                </c:pt>
              </c:numCache>
            </c:numRef>
          </c:val>
          <c:extLst>
            <c:ext xmlns:c16="http://schemas.microsoft.com/office/drawing/2014/chart" uri="{C3380CC4-5D6E-409C-BE32-E72D297353CC}">
              <c16:uniqueId val="{00000000-E219-411D-B9E0-532A9BB74DE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E219-411D-B9E0-532A9BB74DE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201</c:v>
                </c:pt>
                <c:pt idx="1">
                  <c:v>220.51</c:v>
                </c:pt>
                <c:pt idx="2">
                  <c:v>211.28</c:v>
                </c:pt>
                <c:pt idx="3">
                  <c:v>227.42</c:v>
                </c:pt>
                <c:pt idx="4">
                  <c:v>239.61</c:v>
                </c:pt>
              </c:numCache>
            </c:numRef>
          </c:val>
          <c:extLst>
            <c:ext xmlns:c16="http://schemas.microsoft.com/office/drawing/2014/chart" uri="{C3380CC4-5D6E-409C-BE32-E72D297353CC}">
              <c16:uniqueId val="{00000000-B2AD-4026-A380-E3C0B0AF3E5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B2AD-4026-A380-E3C0B0AF3E5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大月市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D2</v>
      </c>
      <c r="X8" s="64"/>
      <c r="Y8" s="64"/>
      <c r="Z8" s="64"/>
      <c r="AA8" s="64"/>
      <c r="AB8" s="64"/>
      <c r="AC8" s="64"/>
      <c r="AD8" s="64" t="str">
        <f>データ!$M$6</f>
        <v>非設置</v>
      </c>
      <c r="AE8" s="64"/>
      <c r="AF8" s="64"/>
      <c r="AG8" s="64"/>
      <c r="AH8" s="64"/>
      <c r="AI8" s="64"/>
      <c r="AJ8" s="64"/>
      <c r="AK8" s="2"/>
      <c r="AL8" s="59">
        <f>データ!$R$6</f>
        <v>21742</v>
      </c>
      <c r="AM8" s="59"/>
      <c r="AN8" s="59"/>
      <c r="AO8" s="59"/>
      <c r="AP8" s="59"/>
      <c r="AQ8" s="59"/>
      <c r="AR8" s="59"/>
      <c r="AS8" s="59"/>
      <c r="AT8" s="35">
        <f>データ!$S$6</f>
        <v>289.8</v>
      </c>
      <c r="AU8" s="35"/>
      <c r="AV8" s="35"/>
      <c r="AW8" s="35"/>
      <c r="AX8" s="35"/>
      <c r="AY8" s="35"/>
      <c r="AZ8" s="35"/>
      <c r="BA8" s="35"/>
      <c r="BB8" s="35">
        <f>データ!$T$6</f>
        <v>75.02</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24.99</v>
      </c>
      <c r="Q10" s="35"/>
      <c r="R10" s="35"/>
      <c r="S10" s="35"/>
      <c r="T10" s="35"/>
      <c r="U10" s="35"/>
      <c r="V10" s="35"/>
      <c r="W10" s="59">
        <f>データ!$Q$6</f>
        <v>2266</v>
      </c>
      <c r="X10" s="59"/>
      <c r="Y10" s="59"/>
      <c r="Z10" s="59"/>
      <c r="AA10" s="59"/>
      <c r="AB10" s="59"/>
      <c r="AC10" s="59"/>
      <c r="AD10" s="2"/>
      <c r="AE10" s="2"/>
      <c r="AF10" s="2"/>
      <c r="AG10" s="2"/>
      <c r="AH10" s="2"/>
      <c r="AI10" s="2"/>
      <c r="AJ10" s="2"/>
      <c r="AK10" s="2"/>
      <c r="AL10" s="59">
        <f>データ!$U$6</f>
        <v>5393</v>
      </c>
      <c r="AM10" s="59"/>
      <c r="AN10" s="59"/>
      <c r="AO10" s="59"/>
      <c r="AP10" s="59"/>
      <c r="AQ10" s="59"/>
      <c r="AR10" s="59"/>
      <c r="AS10" s="59"/>
      <c r="AT10" s="35">
        <f>データ!$V$6</f>
        <v>8.6300000000000008</v>
      </c>
      <c r="AU10" s="35"/>
      <c r="AV10" s="35"/>
      <c r="AW10" s="35"/>
      <c r="AX10" s="35"/>
      <c r="AY10" s="35"/>
      <c r="AZ10" s="35"/>
      <c r="BA10" s="35"/>
      <c r="BB10" s="35">
        <f>データ!$W$6</f>
        <v>624.91</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113</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ZyAU2V9deTwXFq0kp1M1NI6n4A9JqcXeLlC2J+wtjzWTN93JNfcZEgdcUBEIGeIZAGPwuDgW9evQxEbMzfkrOQ==" saltValue="D56wVgRH0Mem/O0CQgRH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192066</v>
      </c>
      <c r="D6" s="20">
        <f t="shared" si="3"/>
        <v>47</v>
      </c>
      <c r="E6" s="20">
        <f t="shared" si="3"/>
        <v>1</v>
      </c>
      <c r="F6" s="20">
        <f t="shared" si="3"/>
        <v>0</v>
      </c>
      <c r="G6" s="20">
        <f t="shared" si="3"/>
        <v>0</v>
      </c>
      <c r="H6" s="20" t="str">
        <f t="shared" si="3"/>
        <v>山梨県　大月市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24.99</v>
      </c>
      <c r="Q6" s="21">
        <f t="shared" si="3"/>
        <v>2266</v>
      </c>
      <c r="R6" s="21">
        <f t="shared" si="3"/>
        <v>21742</v>
      </c>
      <c r="S6" s="21">
        <f t="shared" si="3"/>
        <v>289.8</v>
      </c>
      <c r="T6" s="21">
        <f t="shared" si="3"/>
        <v>75.02</v>
      </c>
      <c r="U6" s="21">
        <f t="shared" si="3"/>
        <v>5393</v>
      </c>
      <c r="V6" s="21">
        <f t="shared" si="3"/>
        <v>8.6300000000000008</v>
      </c>
      <c r="W6" s="21">
        <f t="shared" si="3"/>
        <v>624.91</v>
      </c>
      <c r="X6" s="22">
        <f>IF(X7="",NA(),X7)</f>
        <v>87.74</v>
      </c>
      <c r="Y6" s="22">
        <f t="shared" ref="Y6:AG6" si="4">IF(Y7="",NA(),Y7)</f>
        <v>81.91</v>
      </c>
      <c r="Z6" s="22">
        <f t="shared" si="4"/>
        <v>86.18</v>
      </c>
      <c r="AA6" s="22">
        <f t="shared" si="4"/>
        <v>92.85</v>
      </c>
      <c r="AB6" s="22">
        <f t="shared" si="4"/>
        <v>94.26</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880.93</v>
      </c>
      <c r="BF6" s="22">
        <f t="shared" ref="BF6:BN6" si="7">IF(BF7="",NA(),BF7)</f>
        <v>829.59</v>
      </c>
      <c r="BG6" s="22">
        <f t="shared" si="7"/>
        <v>1117.22</v>
      </c>
      <c r="BH6" s="22">
        <f t="shared" si="7"/>
        <v>1718.49</v>
      </c>
      <c r="BI6" s="22">
        <f t="shared" si="7"/>
        <v>1507.52</v>
      </c>
      <c r="BJ6" s="22">
        <f t="shared" si="7"/>
        <v>1245.46</v>
      </c>
      <c r="BK6" s="22">
        <f t="shared" si="7"/>
        <v>834.1</v>
      </c>
      <c r="BL6" s="22">
        <f t="shared" si="7"/>
        <v>853.42</v>
      </c>
      <c r="BM6" s="22">
        <f t="shared" si="7"/>
        <v>906.61</v>
      </c>
      <c r="BN6" s="22">
        <f t="shared" si="7"/>
        <v>1008.49</v>
      </c>
      <c r="BO6" s="21" t="str">
        <f>IF(BO7="","",IF(BO7="-","【-】","【"&amp;SUBSTITUTE(TEXT(BO7,"#,##0.00"),"-","△")&amp;"】"))</f>
        <v>【1,045.20】</v>
      </c>
      <c r="BP6" s="22">
        <f>IF(BP7="",NA(),BP7)</f>
        <v>54.34</v>
      </c>
      <c r="BQ6" s="22">
        <f t="shared" ref="BQ6:BY6" si="8">IF(BQ7="",NA(),BQ7)</f>
        <v>50.26</v>
      </c>
      <c r="BR6" s="22">
        <f t="shared" si="8"/>
        <v>53.62</v>
      </c>
      <c r="BS6" s="22">
        <f t="shared" si="8"/>
        <v>41.17</v>
      </c>
      <c r="BT6" s="22">
        <f t="shared" si="8"/>
        <v>47.54</v>
      </c>
      <c r="BU6" s="22">
        <f t="shared" si="8"/>
        <v>51.08</v>
      </c>
      <c r="BV6" s="22">
        <f t="shared" si="8"/>
        <v>64.44</v>
      </c>
      <c r="BW6" s="22">
        <f t="shared" si="8"/>
        <v>60.53</v>
      </c>
      <c r="BX6" s="22">
        <f t="shared" si="8"/>
        <v>56.38</v>
      </c>
      <c r="BY6" s="22">
        <f t="shared" si="8"/>
        <v>53.79</v>
      </c>
      <c r="BZ6" s="21" t="str">
        <f>IF(BZ7="","",IF(BZ7="-","【-】","【"&amp;SUBSTITUTE(TEXT(BZ7,"#,##0.00"),"-","△")&amp;"】"))</f>
        <v>【49.51】</v>
      </c>
      <c r="CA6" s="22">
        <f>IF(CA7="",NA(),CA7)</f>
        <v>201</v>
      </c>
      <c r="CB6" s="22">
        <f t="shared" ref="CB6:CJ6" si="9">IF(CB7="",NA(),CB7)</f>
        <v>220.51</v>
      </c>
      <c r="CC6" s="22">
        <f t="shared" si="9"/>
        <v>211.28</v>
      </c>
      <c r="CD6" s="22">
        <f t="shared" si="9"/>
        <v>227.42</v>
      </c>
      <c r="CE6" s="22">
        <f t="shared" si="9"/>
        <v>239.61</v>
      </c>
      <c r="CF6" s="22">
        <f t="shared" si="9"/>
        <v>262.13</v>
      </c>
      <c r="CG6" s="22">
        <f t="shared" si="9"/>
        <v>197.14</v>
      </c>
      <c r="CH6" s="22">
        <f t="shared" si="9"/>
        <v>210.72</v>
      </c>
      <c r="CI6" s="22">
        <f t="shared" si="9"/>
        <v>227.71</v>
      </c>
      <c r="CJ6" s="22">
        <f t="shared" si="9"/>
        <v>216.64</v>
      </c>
      <c r="CK6" s="21" t="str">
        <f>IF(CK7="","",IF(CK7="-","【-】","【"&amp;SUBSTITUTE(TEXT(CK7,"#,##0.00"),"-","△")&amp;"】"))</f>
        <v>【317.14】</v>
      </c>
      <c r="CL6" s="22">
        <f>IF(CL7="",NA(),CL7)</f>
        <v>62.93</v>
      </c>
      <c r="CM6" s="22">
        <f t="shared" ref="CM6:CU6" si="10">IF(CM7="",NA(),CM7)</f>
        <v>60.85</v>
      </c>
      <c r="CN6" s="22">
        <f t="shared" si="10"/>
        <v>59.3</v>
      </c>
      <c r="CO6" s="22">
        <f t="shared" si="10"/>
        <v>62.2</v>
      </c>
      <c r="CP6" s="22">
        <f t="shared" si="10"/>
        <v>61.77</v>
      </c>
      <c r="CQ6" s="22">
        <f t="shared" si="10"/>
        <v>54.9</v>
      </c>
      <c r="CR6" s="22">
        <f t="shared" si="10"/>
        <v>55.7</v>
      </c>
      <c r="CS6" s="22">
        <f t="shared" si="10"/>
        <v>54.87</v>
      </c>
      <c r="CT6" s="22">
        <f t="shared" si="10"/>
        <v>54.82</v>
      </c>
      <c r="CU6" s="22">
        <f t="shared" si="10"/>
        <v>55</v>
      </c>
      <c r="CV6" s="21" t="str">
        <f>IF(CV7="","",IF(CV7="-","【-】","【"&amp;SUBSTITUTE(TEXT(CV7,"#,##0.00"),"-","△")&amp;"】"))</f>
        <v>【55.00】</v>
      </c>
      <c r="CW6" s="22">
        <f>IF(CW7="",NA(),CW7)</f>
        <v>67.09</v>
      </c>
      <c r="CX6" s="22">
        <f t="shared" ref="CX6:DF6" si="11">IF(CX7="",NA(),CX7)</f>
        <v>70.58</v>
      </c>
      <c r="CY6" s="22">
        <f t="shared" si="11"/>
        <v>69.489999999999995</v>
      </c>
      <c r="CZ6" s="22">
        <f t="shared" si="11"/>
        <v>65.58</v>
      </c>
      <c r="DA6" s="22">
        <f t="shared" si="11"/>
        <v>64.569999999999993</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0.43</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192066</v>
      </c>
      <c r="D7" s="24">
        <v>47</v>
      </c>
      <c r="E7" s="24">
        <v>1</v>
      </c>
      <c r="F7" s="24">
        <v>0</v>
      </c>
      <c r="G7" s="24">
        <v>0</v>
      </c>
      <c r="H7" s="24" t="s">
        <v>96</v>
      </c>
      <c r="I7" s="24" t="s">
        <v>97</v>
      </c>
      <c r="J7" s="24" t="s">
        <v>98</v>
      </c>
      <c r="K7" s="24" t="s">
        <v>99</v>
      </c>
      <c r="L7" s="24" t="s">
        <v>100</v>
      </c>
      <c r="M7" s="24" t="s">
        <v>101</v>
      </c>
      <c r="N7" s="25" t="s">
        <v>102</v>
      </c>
      <c r="O7" s="25" t="s">
        <v>103</v>
      </c>
      <c r="P7" s="25">
        <v>24.99</v>
      </c>
      <c r="Q7" s="25">
        <v>2266</v>
      </c>
      <c r="R7" s="25">
        <v>21742</v>
      </c>
      <c r="S7" s="25">
        <v>289.8</v>
      </c>
      <c r="T7" s="25">
        <v>75.02</v>
      </c>
      <c r="U7" s="25">
        <v>5393</v>
      </c>
      <c r="V7" s="25">
        <v>8.6300000000000008</v>
      </c>
      <c r="W7" s="25">
        <v>624.91</v>
      </c>
      <c r="X7" s="25">
        <v>87.74</v>
      </c>
      <c r="Y7" s="25">
        <v>81.91</v>
      </c>
      <c r="Z7" s="25">
        <v>86.18</v>
      </c>
      <c r="AA7" s="25">
        <v>92.85</v>
      </c>
      <c r="AB7" s="25">
        <v>94.26</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880.93</v>
      </c>
      <c r="BF7" s="25">
        <v>829.59</v>
      </c>
      <c r="BG7" s="25">
        <v>1117.22</v>
      </c>
      <c r="BH7" s="25">
        <v>1718.49</v>
      </c>
      <c r="BI7" s="25">
        <v>1507.52</v>
      </c>
      <c r="BJ7" s="25">
        <v>1245.46</v>
      </c>
      <c r="BK7" s="25">
        <v>834.1</v>
      </c>
      <c r="BL7" s="25">
        <v>853.42</v>
      </c>
      <c r="BM7" s="25">
        <v>906.61</v>
      </c>
      <c r="BN7" s="25">
        <v>1008.49</v>
      </c>
      <c r="BO7" s="25">
        <v>1045.2</v>
      </c>
      <c r="BP7" s="25">
        <v>54.34</v>
      </c>
      <c r="BQ7" s="25">
        <v>50.26</v>
      </c>
      <c r="BR7" s="25">
        <v>53.62</v>
      </c>
      <c r="BS7" s="25">
        <v>41.17</v>
      </c>
      <c r="BT7" s="25">
        <v>47.54</v>
      </c>
      <c r="BU7" s="25">
        <v>51.08</v>
      </c>
      <c r="BV7" s="25">
        <v>64.44</v>
      </c>
      <c r="BW7" s="25">
        <v>60.53</v>
      </c>
      <c r="BX7" s="25">
        <v>56.38</v>
      </c>
      <c r="BY7" s="25">
        <v>53.79</v>
      </c>
      <c r="BZ7" s="25">
        <v>49.51</v>
      </c>
      <c r="CA7" s="25">
        <v>201</v>
      </c>
      <c r="CB7" s="25">
        <v>220.51</v>
      </c>
      <c r="CC7" s="25">
        <v>211.28</v>
      </c>
      <c r="CD7" s="25">
        <v>227.42</v>
      </c>
      <c r="CE7" s="25">
        <v>239.61</v>
      </c>
      <c r="CF7" s="25">
        <v>262.13</v>
      </c>
      <c r="CG7" s="25">
        <v>197.14</v>
      </c>
      <c r="CH7" s="25">
        <v>210.72</v>
      </c>
      <c r="CI7" s="25">
        <v>227.71</v>
      </c>
      <c r="CJ7" s="25">
        <v>216.64</v>
      </c>
      <c r="CK7" s="25">
        <v>317.14</v>
      </c>
      <c r="CL7" s="25">
        <v>62.93</v>
      </c>
      <c r="CM7" s="25">
        <v>60.85</v>
      </c>
      <c r="CN7" s="25">
        <v>59.3</v>
      </c>
      <c r="CO7" s="25">
        <v>62.2</v>
      </c>
      <c r="CP7" s="25">
        <v>61.77</v>
      </c>
      <c r="CQ7" s="25">
        <v>54.9</v>
      </c>
      <c r="CR7" s="25">
        <v>55.7</v>
      </c>
      <c r="CS7" s="25">
        <v>54.87</v>
      </c>
      <c r="CT7" s="25">
        <v>54.82</v>
      </c>
      <c r="CU7" s="25">
        <v>55</v>
      </c>
      <c r="CV7" s="25">
        <v>55</v>
      </c>
      <c r="CW7" s="25">
        <v>67.09</v>
      </c>
      <c r="CX7" s="25">
        <v>70.58</v>
      </c>
      <c r="CY7" s="25">
        <v>69.489999999999995</v>
      </c>
      <c r="CZ7" s="25">
        <v>65.58</v>
      </c>
      <c r="DA7" s="25">
        <v>64.569999999999993</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0.43</v>
      </c>
      <c r="EG7" s="25">
        <v>0</v>
      </c>
      <c r="EH7" s="25">
        <v>0</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2025-02-03T05:26:45Z</cp:lastPrinted>
  <dcterms:created xsi:type="dcterms:W3CDTF">2024-12-11T05:09:05Z</dcterms:created>
  <dcterms:modified xsi:type="dcterms:W3CDTF">2025-02-03T06:48:34Z</dcterms:modified>
  <cp:category/>
</cp:coreProperties>
</file>