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v01\E30-福祉課$\E31-課共有\◎幼稚園・保育園の適正配置\H29～ 適正化整備計画\20 公募要項・選定要領\東部地区_鳥沢駅周辺\03 公募要項及び選定要領の制定並びに庁議付議\○公募要項及び提出書類一覧\"/>
    </mc:Choice>
  </mc:AlternateContent>
  <bookViews>
    <workbookView xWindow="0" yWindow="0" windowWidth="19200" windowHeight="11370"/>
  </bookViews>
  <sheets>
    <sheet name="【様式4-1】按分率算定表（本体）" sheetId="2" r:id="rId1"/>
    <sheet name="【様式4-2】按分率算定表 (解体・仮設)" sheetId="5" r:id="rId2"/>
    <sheet name="【様式4-3】実支出予定額算定表" sheetId="4" r:id="rId3"/>
    <sheet name="【様式4-4】補助予定額算定表" sheetId="10" r:id="rId4"/>
    <sheet name="保育所等整備交付金（幼保連携・保育所型）" sheetId="6" r:id="rId5"/>
    <sheet name="保育所等整備交付金（幼稚園型）" sheetId="7" r:id="rId6"/>
    <sheet name="認定こども園施設整備交付金（幼保連携・幼稚園型）" sheetId="8" r:id="rId7"/>
    <sheet name="認定こども園施設整備交付金（保育所型）" sheetId="9" r:id="rId8"/>
  </sheets>
  <definedNames>
    <definedName name="_xlnm.Print_Area" localSheetId="0">'【様式4-1】按分率算定表（本体）'!$A$1:$Q$61</definedName>
    <definedName name="_xlnm.Print_Area" localSheetId="1">'【様式4-2】按分率算定表 (解体・仮設)'!$A$1:$Q$61</definedName>
    <definedName name="_xlnm.Print_Area" localSheetId="2">'【様式4-3】実支出予定額算定表'!$A$1:$M$39</definedName>
    <definedName name="_xlnm.Print_Area" localSheetId="3">'【様式4-4】補助予定額算定表'!$A$1:$K$29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5" i="10" l="1"/>
  <c r="C54" i="10"/>
  <c r="G41" i="10"/>
  <c r="E42" i="10"/>
  <c r="E41" i="10"/>
  <c r="I78" i="4" l="1"/>
  <c r="M70" i="4" l="1"/>
  <c r="M69" i="4"/>
  <c r="M68" i="4"/>
  <c r="M67" i="4"/>
  <c r="L67" i="4"/>
  <c r="L62" i="4"/>
  <c r="M62" i="4" s="1"/>
  <c r="L61" i="4"/>
  <c r="J70" i="4"/>
  <c r="J69" i="4"/>
  <c r="J68" i="4"/>
  <c r="I67" i="4"/>
  <c r="I63" i="4"/>
  <c r="J63" i="4" s="1"/>
  <c r="I61" i="4"/>
  <c r="M50" i="4"/>
  <c r="G56" i="10"/>
  <c r="H43" i="10"/>
  <c r="D43" i="10"/>
  <c r="J46" i="4"/>
  <c r="I46" i="4"/>
  <c r="H46" i="4"/>
  <c r="J50" i="4"/>
  <c r="I50" i="4"/>
  <c r="H50" i="4"/>
  <c r="M49" i="4"/>
  <c r="L64" i="4" s="1"/>
  <c r="M64" i="4" s="1"/>
  <c r="E115" i="5"/>
  <c r="D115" i="5"/>
  <c r="C115" i="5"/>
  <c r="L114" i="5"/>
  <c r="I114" i="5"/>
  <c r="F114" i="5"/>
  <c r="L113" i="5"/>
  <c r="I113" i="5"/>
  <c r="F113" i="5"/>
  <c r="L112" i="5"/>
  <c r="I112" i="5"/>
  <c r="F112" i="5"/>
  <c r="L111" i="5"/>
  <c r="I111" i="5"/>
  <c r="F111" i="5"/>
  <c r="L110" i="5"/>
  <c r="I110" i="5"/>
  <c r="F110" i="5"/>
  <c r="L109" i="5"/>
  <c r="I109" i="5"/>
  <c r="F109" i="5"/>
  <c r="L108" i="5"/>
  <c r="I108" i="5"/>
  <c r="F108" i="5"/>
  <c r="L107" i="5"/>
  <c r="I107" i="5"/>
  <c r="F107" i="5"/>
  <c r="L106" i="5"/>
  <c r="I106" i="5"/>
  <c r="F106" i="5"/>
  <c r="L105" i="5"/>
  <c r="I105" i="5"/>
  <c r="F105" i="5"/>
  <c r="L104" i="5"/>
  <c r="I104" i="5"/>
  <c r="F104" i="5"/>
  <c r="L103" i="5"/>
  <c r="I103" i="5"/>
  <c r="F103" i="5"/>
  <c r="L102" i="5"/>
  <c r="I102" i="5"/>
  <c r="F102" i="5"/>
  <c r="L101" i="5"/>
  <c r="I101" i="5"/>
  <c r="F101" i="5"/>
  <c r="L100" i="5"/>
  <c r="I100" i="5"/>
  <c r="F100" i="5"/>
  <c r="L99" i="5"/>
  <c r="I99" i="5"/>
  <c r="F99" i="5"/>
  <c r="L98" i="5"/>
  <c r="I98" i="5"/>
  <c r="F98" i="5"/>
  <c r="L97" i="5"/>
  <c r="I97" i="5"/>
  <c r="F97" i="5"/>
  <c r="L96" i="5"/>
  <c r="I96" i="5"/>
  <c r="F96" i="5"/>
  <c r="L95" i="5"/>
  <c r="I95" i="5"/>
  <c r="F95" i="5"/>
  <c r="L94" i="5"/>
  <c r="I94" i="5"/>
  <c r="F94" i="5"/>
  <c r="L93" i="5"/>
  <c r="I93" i="5"/>
  <c r="F93" i="5"/>
  <c r="L92" i="5"/>
  <c r="I92" i="5"/>
  <c r="F92" i="5"/>
  <c r="L91" i="5"/>
  <c r="I91" i="5"/>
  <c r="F91" i="5"/>
  <c r="L90" i="5"/>
  <c r="I90" i="5"/>
  <c r="F90" i="5"/>
  <c r="L89" i="5"/>
  <c r="I89" i="5"/>
  <c r="F89" i="5"/>
  <c r="L88" i="5"/>
  <c r="I88" i="5"/>
  <c r="F88" i="5"/>
  <c r="L87" i="5"/>
  <c r="I87" i="5"/>
  <c r="F87" i="5"/>
  <c r="L86" i="5"/>
  <c r="I86" i="5"/>
  <c r="F86" i="5"/>
  <c r="L85" i="5"/>
  <c r="I85" i="5"/>
  <c r="F85" i="5"/>
  <c r="L84" i="5"/>
  <c r="I84" i="5"/>
  <c r="F84" i="5"/>
  <c r="L83" i="5"/>
  <c r="I83" i="5"/>
  <c r="F83" i="5"/>
  <c r="L82" i="5"/>
  <c r="I82" i="5"/>
  <c r="F82" i="5"/>
  <c r="L81" i="5"/>
  <c r="I81" i="5"/>
  <c r="F81" i="5"/>
  <c r="L80" i="5"/>
  <c r="I80" i="5"/>
  <c r="F80" i="5"/>
  <c r="L79" i="5"/>
  <c r="I79" i="5"/>
  <c r="F79" i="5"/>
  <c r="L78" i="5"/>
  <c r="I78" i="5"/>
  <c r="F78" i="5"/>
  <c r="L77" i="5"/>
  <c r="I77" i="5"/>
  <c r="F77" i="5"/>
  <c r="L76" i="5"/>
  <c r="I76" i="5"/>
  <c r="F76" i="5"/>
  <c r="L75" i="5"/>
  <c r="L115" i="5" s="1"/>
  <c r="I75" i="5"/>
  <c r="I115" i="5" s="1"/>
  <c r="F75" i="5"/>
  <c r="F115" i="5" s="1"/>
  <c r="D119" i="5" s="1"/>
  <c r="K75" i="4"/>
  <c r="H75" i="4"/>
  <c r="K72" i="4"/>
  <c r="H72" i="4"/>
  <c r="K63" i="4"/>
  <c r="H63" i="4"/>
  <c r="K59" i="4"/>
  <c r="H59" i="4"/>
  <c r="H57" i="4" s="1"/>
  <c r="H56" i="4" s="1"/>
  <c r="H55" i="4" s="1"/>
  <c r="E115" i="2"/>
  <c r="D115" i="2"/>
  <c r="C115" i="2"/>
  <c r="L114" i="2"/>
  <c r="I114" i="2"/>
  <c r="F114" i="2"/>
  <c r="L113" i="2"/>
  <c r="I113" i="2"/>
  <c r="F113" i="2"/>
  <c r="L112" i="2"/>
  <c r="I112" i="2"/>
  <c r="F112" i="2"/>
  <c r="L111" i="2"/>
  <c r="I111" i="2"/>
  <c r="F111" i="2"/>
  <c r="L110" i="2"/>
  <c r="I110" i="2"/>
  <c r="F110" i="2"/>
  <c r="L109" i="2"/>
  <c r="I109" i="2"/>
  <c r="F109" i="2"/>
  <c r="L108" i="2"/>
  <c r="I108" i="2"/>
  <c r="F108" i="2"/>
  <c r="L107" i="2"/>
  <c r="I107" i="2"/>
  <c r="F107" i="2"/>
  <c r="L106" i="2"/>
  <c r="I106" i="2"/>
  <c r="F106" i="2"/>
  <c r="L105" i="2"/>
  <c r="I105" i="2"/>
  <c r="F105" i="2"/>
  <c r="L104" i="2"/>
  <c r="I104" i="2"/>
  <c r="F104" i="2"/>
  <c r="L103" i="2"/>
  <c r="I103" i="2"/>
  <c r="F103" i="2"/>
  <c r="L102" i="2"/>
  <c r="I102" i="2"/>
  <c r="F102" i="2"/>
  <c r="L101" i="2"/>
  <c r="I101" i="2"/>
  <c r="F101" i="2"/>
  <c r="L100" i="2"/>
  <c r="I100" i="2"/>
  <c r="F100" i="2"/>
  <c r="L99" i="2"/>
  <c r="I99" i="2"/>
  <c r="F99" i="2"/>
  <c r="L98" i="2"/>
  <c r="I98" i="2"/>
  <c r="F98" i="2"/>
  <c r="L97" i="2"/>
  <c r="I97" i="2"/>
  <c r="F97" i="2"/>
  <c r="L96" i="2"/>
  <c r="I96" i="2"/>
  <c r="F96" i="2"/>
  <c r="L95" i="2"/>
  <c r="I95" i="2"/>
  <c r="F95" i="2"/>
  <c r="L94" i="2"/>
  <c r="I94" i="2"/>
  <c r="F94" i="2"/>
  <c r="L93" i="2"/>
  <c r="I93" i="2"/>
  <c r="F93" i="2"/>
  <c r="L92" i="2"/>
  <c r="I92" i="2"/>
  <c r="F92" i="2"/>
  <c r="L91" i="2"/>
  <c r="I91" i="2"/>
  <c r="F91" i="2"/>
  <c r="L90" i="2"/>
  <c r="I90" i="2"/>
  <c r="F90" i="2"/>
  <c r="L89" i="2"/>
  <c r="I89" i="2"/>
  <c r="F89" i="2"/>
  <c r="L88" i="2"/>
  <c r="I88" i="2"/>
  <c r="F88" i="2"/>
  <c r="L87" i="2"/>
  <c r="I87" i="2"/>
  <c r="F87" i="2"/>
  <c r="L86" i="2"/>
  <c r="I86" i="2"/>
  <c r="F86" i="2"/>
  <c r="L85" i="2"/>
  <c r="I85" i="2"/>
  <c r="F85" i="2"/>
  <c r="L84" i="2"/>
  <c r="I84" i="2"/>
  <c r="F84" i="2"/>
  <c r="L83" i="2"/>
  <c r="I83" i="2"/>
  <c r="F83" i="2"/>
  <c r="L82" i="2"/>
  <c r="I82" i="2"/>
  <c r="F82" i="2"/>
  <c r="L81" i="2"/>
  <c r="I81" i="2"/>
  <c r="F81" i="2"/>
  <c r="L80" i="2"/>
  <c r="I80" i="2"/>
  <c r="F80" i="2"/>
  <c r="L79" i="2"/>
  <c r="I79" i="2"/>
  <c r="F79" i="2"/>
  <c r="L78" i="2"/>
  <c r="I78" i="2"/>
  <c r="F78" i="2"/>
  <c r="L77" i="2"/>
  <c r="I77" i="2"/>
  <c r="F77" i="2"/>
  <c r="L76" i="2"/>
  <c r="I76" i="2"/>
  <c r="F76" i="2"/>
  <c r="L75" i="2"/>
  <c r="I75" i="2"/>
  <c r="F75" i="2"/>
  <c r="I64" i="4" l="1"/>
  <c r="J64" i="4" s="1"/>
  <c r="L65" i="4"/>
  <c r="M65" i="4" s="1"/>
  <c r="I60" i="4"/>
  <c r="L66" i="4"/>
  <c r="M66" i="4" s="1"/>
  <c r="I65" i="4"/>
  <c r="J65" i="4" s="1"/>
  <c r="L58" i="4"/>
  <c r="M58" i="4" s="1"/>
  <c r="L63" i="4"/>
  <c r="M63" i="4" s="1"/>
  <c r="I58" i="4"/>
  <c r="J58" i="4" s="1"/>
  <c r="I62" i="4"/>
  <c r="J62" i="4" s="1"/>
  <c r="I66" i="4"/>
  <c r="J66" i="4" s="1"/>
  <c r="L60" i="4"/>
  <c r="K57" i="4"/>
  <c r="K56" i="4" s="1"/>
  <c r="D120" i="5"/>
  <c r="D123" i="5" s="1"/>
  <c r="M46" i="4" s="1"/>
  <c r="L115" i="2"/>
  <c r="F115" i="2"/>
  <c r="D119" i="2" s="1"/>
  <c r="I115" i="2"/>
  <c r="G25" i="10"/>
  <c r="H12" i="10"/>
  <c r="D12" i="10"/>
  <c r="J60" i="4" l="1"/>
  <c r="J59" i="4" s="1"/>
  <c r="I59" i="4"/>
  <c r="J57" i="4"/>
  <c r="L59" i="4"/>
  <c r="L57" i="4" s="1"/>
  <c r="M60" i="4"/>
  <c r="M59" i="4" s="1"/>
  <c r="M57" i="4" s="1"/>
  <c r="D122" i="5"/>
  <c r="M45" i="4" s="1"/>
  <c r="D120" i="2"/>
  <c r="D123" i="2" s="1"/>
  <c r="I73" i="4" l="1"/>
  <c r="J73" i="4" s="1"/>
  <c r="L73" i="4"/>
  <c r="I77" i="4"/>
  <c r="J77" i="4" s="1"/>
  <c r="L77" i="4"/>
  <c r="M77" i="4" s="1"/>
  <c r="I74" i="4"/>
  <c r="J74" i="4" s="1"/>
  <c r="L74" i="4"/>
  <c r="M74" i="4" s="1"/>
  <c r="I76" i="4"/>
  <c r="L76" i="4"/>
  <c r="D122" i="2"/>
  <c r="K18" i="4"/>
  <c r="H18" i="4"/>
  <c r="L20" i="4"/>
  <c r="I20" i="4"/>
  <c r="J76" i="4" l="1"/>
  <c r="J75" i="4" s="1"/>
  <c r="I75" i="4"/>
  <c r="M76" i="4"/>
  <c r="M75" i="4" s="1"/>
  <c r="L75" i="4"/>
  <c r="M73" i="4"/>
  <c r="M72" i="4" s="1"/>
  <c r="L72" i="4"/>
  <c r="J72" i="4"/>
  <c r="J56" i="4" s="1"/>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L12" i="5"/>
  <c r="I12" i="5"/>
  <c r="F12" i="5"/>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L12" i="2"/>
  <c r="I12" i="2"/>
  <c r="F12" i="2"/>
  <c r="L56" i="4" l="1"/>
  <c r="F42" i="10" s="1"/>
  <c r="M56" i="4"/>
  <c r="F41" i="10" s="1"/>
  <c r="J5" i="4"/>
  <c r="I5" i="4"/>
  <c r="H5" i="4"/>
  <c r="E52" i="5"/>
  <c r="D52" i="5"/>
  <c r="C52" i="5"/>
  <c r="L52" i="5"/>
  <c r="I52" i="5"/>
  <c r="F52" i="5"/>
  <c r="F43" i="10" l="1"/>
  <c r="D56" i="5"/>
  <c r="D57" i="5"/>
  <c r="D60" i="5" l="1"/>
  <c r="M5" i="4" s="1"/>
  <c r="D59" i="5"/>
  <c r="M4" i="4" s="1"/>
  <c r="M29" i="4"/>
  <c r="M28" i="4"/>
  <c r="M27" i="4"/>
  <c r="L26" i="4"/>
  <c r="J27" i="4"/>
  <c r="I26" i="4"/>
  <c r="K34" i="4"/>
  <c r="H34" i="4"/>
  <c r="K31" i="4"/>
  <c r="H31" i="4"/>
  <c r="E52" i="2"/>
  <c r="D52" i="2"/>
  <c r="C52" i="2"/>
  <c r="I32" i="4" l="1"/>
  <c r="L32" i="4"/>
  <c r="L35" i="4"/>
  <c r="L33" i="4"/>
  <c r="M33" i="4" s="1"/>
  <c r="L36" i="4"/>
  <c r="M36" i="4" s="1"/>
  <c r="I72" i="4" l="1"/>
  <c r="M35" i="4"/>
  <c r="M34" i="4" s="1"/>
  <c r="L34" i="4"/>
  <c r="M32" i="4"/>
  <c r="M31" i="4" s="1"/>
  <c r="L31" i="4"/>
  <c r="I33" i="4"/>
  <c r="I31" i="4" s="1"/>
  <c r="I35" i="4"/>
  <c r="I36" i="4"/>
  <c r="K22" i="4"/>
  <c r="H22" i="4"/>
  <c r="H16" i="4" s="1"/>
  <c r="H15" i="4" s="1"/>
  <c r="H14" i="4" s="1"/>
  <c r="K16" i="4" l="1"/>
  <c r="K15" i="4" s="1"/>
  <c r="I34" i="4"/>
  <c r="J29" i="4"/>
  <c r="J28" i="4"/>
  <c r="J9" i="4"/>
  <c r="I9" i="4"/>
  <c r="H9" i="4"/>
  <c r="J33" i="4" l="1"/>
  <c r="J36" i="4"/>
  <c r="F52" i="2" l="1"/>
  <c r="L52" i="2"/>
  <c r="I52" i="2"/>
  <c r="J32" i="4"/>
  <c r="J31" i="4" s="1"/>
  <c r="J35" i="4"/>
  <c r="J34" i="4" s="1"/>
  <c r="D57" i="2" l="1"/>
  <c r="D56" i="2"/>
  <c r="D59" i="2" l="1"/>
  <c r="M8" i="4" s="1"/>
  <c r="J78" i="4" s="1"/>
  <c r="J55" i="4" s="1"/>
  <c r="E54" i="10" s="1"/>
  <c r="D60" i="2"/>
  <c r="M9" i="4" s="1"/>
  <c r="L19" i="4" l="1"/>
  <c r="I19" i="4"/>
  <c r="L17" i="4"/>
  <c r="M17" i="4" s="1"/>
  <c r="I17" i="4"/>
  <c r="I37" i="4"/>
  <c r="J37" i="4" s="1"/>
  <c r="I25" i="4"/>
  <c r="J25" i="4" s="1"/>
  <c r="L24" i="4"/>
  <c r="M24" i="4" s="1"/>
  <c r="I22" i="4"/>
  <c r="J22" i="4" s="1"/>
  <c r="L23" i="4"/>
  <c r="M23" i="4" s="1"/>
  <c r="I21" i="4"/>
  <c r="J21" i="4" s="1"/>
  <c r="L22" i="4"/>
  <c r="M22" i="4" s="1"/>
  <c r="I24" i="4"/>
  <c r="J24" i="4" s="1"/>
  <c r="L25" i="4"/>
  <c r="M25" i="4" s="1"/>
  <c r="L21" i="4"/>
  <c r="M21" i="4" s="1"/>
  <c r="I23" i="4"/>
  <c r="J23" i="4" s="1"/>
  <c r="I57" i="4" l="1"/>
  <c r="I56" i="4" s="1"/>
  <c r="I18" i="4"/>
  <c r="I16" i="4" s="1"/>
  <c r="I15" i="4" s="1"/>
  <c r="I14" i="4" s="1"/>
  <c r="J19" i="4"/>
  <c r="J18" i="4" s="1"/>
  <c r="L18" i="4"/>
  <c r="L16" i="4" s="1"/>
  <c r="L15" i="4" s="1"/>
  <c r="F11" i="10" s="1"/>
  <c r="M19" i="4"/>
  <c r="M18" i="4" s="1"/>
  <c r="M16" i="4" s="1"/>
  <c r="M15" i="4" s="1"/>
  <c r="F10" i="10" s="1"/>
  <c r="J17" i="4"/>
  <c r="I55" i="4" l="1"/>
  <c r="C41" i="10"/>
  <c r="F12" i="10"/>
  <c r="C11" i="10"/>
  <c r="E11" i="10" s="1"/>
  <c r="G11" i="10" s="1"/>
  <c r="I11" i="10" s="1"/>
  <c r="E24" i="10"/>
  <c r="J16" i="4"/>
  <c r="J15" i="4" s="1"/>
  <c r="J14" i="4" s="1"/>
  <c r="C42" i="10" l="1"/>
  <c r="G42" i="10" s="1"/>
  <c r="I42" i="10" s="1"/>
  <c r="E55" i="10"/>
  <c r="E56" i="10" s="1"/>
  <c r="E23" i="10"/>
  <c r="C10" i="10"/>
  <c r="F24" i="10"/>
  <c r="H24" i="10" s="1"/>
  <c r="I24" i="10" s="1"/>
  <c r="C24" i="10"/>
  <c r="D24" i="10" s="1"/>
  <c r="G43" i="10" l="1"/>
  <c r="C43" i="10"/>
  <c r="F55" i="10"/>
  <c r="H55" i="10" s="1"/>
  <c r="I55" i="10" s="1"/>
  <c r="D55" i="10"/>
  <c r="E43" i="10"/>
  <c r="J24" i="10"/>
  <c r="C12" i="10"/>
  <c r="E10" i="10"/>
  <c r="E25" i="10"/>
  <c r="J55" i="10" l="1"/>
  <c r="I41" i="10"/>
  <c r="G10" i="10"/>
  <c r="E12" i="10"/>
  <c r="F54" i="10" l="1"/>
  <c r="I43" i="10"/>
  <c r="G12" i="10"/>
  <c r="I10" i="10"/>
  <c r="F56" i="10" l="1"/>
  <c r="H54" i="10"/>
  <c r="I54" i="10" s="1"/>
  <c r="J54" i="10" s="1"/>
  <c r="D54" i="10"/>
  <c r="C56" i="10"/>
  <c r="C23" i="10"/>
  <c r="I12" i="10"/>
  <c r="F23" i="10"/>
  <c r="I56" i="10" l="1"/>
  <c r="H56" i="10"/>
  <c r="D56" i="10"/>
  <c r="F25" i="10"/>
  <c r="H23" i="10"/>
  <c r="C25" i="10"/>
  <c r="D23" i="10"/>
  <c r="J56" i="10" l="1"/>
  <c r="D25" i="10"/>
  <c r="I23" i="10"/>
  <c r="I25" i="10" s="1"/>
  <c r="H25" i="10"/>
  <c r="J23" i="10" l="1"/>
  <c r="J25" i="10" s="1"/>
</calcChain>
</file>

<file path=xl/comments1.xml><?xml version="1.0" encoding="utf-8"?>
<comments xmlns="http://schemas.openxmlformats.org/spreadsheetml/2006/main">
  <authors>
    <author>落合 史彦</author>
  </authors>
  <commentList>
    <comment ref="H41" authorId="0" shapeId="0">
      <text>
        <r>
          <rPr>
            <b/>
            <sz val="12"/>
            <color indexed="81"/>
            <rFont val="MS P ゴシック"/>
            <family val="3"/>
            <charset val="128"/>
          </rPr>
          <t>保育所等整備交付金交付基準額表の「特殊附帯工事加算8,050千円」を按分率(整備後の保育定員/総定員)に応じて加えています。</t>
        </r>
      </text>
    </comment>
    <comment ref="H42" authorId="0" shapeId="0">
      <text>
        <r>
          <rPr>
            <b/>
            <sz val="12"/>
            <color indexed="81"/>
            <rFont val="MS P ゴシック"/>
            <family val="3"/>
            <charset val="128"/>
          </rPr>
          <t>保育所等整備交付金交付基準額表の「特殊附帯工事加算8,050千円」を按分率((整備後の教育定員/総定員)に応じて加えています。</t>
        </r>
      </text>
    </comment>
  </commentList>
</comments>
</file>

<file path=xl/sharedStrings.xml><?xml version="1.0" encoding="utf-8"?>
<sst xmlns="http://schemas.openxmlformats.org/spreadsheetml/2006/main" count="412" uniqueCount="148">
  <si>
    <t>（㎡）</t>
    <phoneticPr fontId="4"/>
  </si>
  <si>
    <t>階</t>
    <rPh sb="0" eb="1">
      <t>カイ</t>
    </rPh>
    <phoneticPr fontId="4"/>
  </si>
  <si>
    <t>１階</t>
    <rPh sb="1" eb="2">
      <t>カイ</t>
    </rPh>
    <phoneticPr fontId="4"/>
  </si>
  <si>
    <t>２階</t>
    <phoneticPr fontId="4"/>
  </si>
  <si>
    <t>合計</t>
    <rPh sb="0" eb="2">
      <t>ゴウケイ</t>
    </rPh>
    <phoneticPr fontId="4"/>
  </si>
  <si>
    <t>a</t>
    <phoneticPr fontId="4"/>
  </si>
  <si>
    <t>b</t>
    <phoneticPr fontId="4"/>
  </si>
  <si>
    <t>c</t>
    <phoneticPr fontId="4"/>
  </si>
  <si>
    <t>d</t>
    <phoneticPr fontId="4"/>
  </si>
  <si>
    <t>按分率（教育）：</t>
    <rPh sb="0" eb="3">
      <t>アンブンリツ</t>
    </rPh>
    <rPh sb="4" eb="6">
      <t>キョウイク</t>
    </rPh>
    <phoneticPr fontId="4"/>
  </si>
  <si>
    <t>按分率（保育）：</t>
    <rPh sb="0" eb="3">
      <t>アンブンリツ</t>
    </rPh>
    <rPh sb="4" eb="6">
      <t>ホイク</t>
    </rPh>
    <phoneticPr fontId="4"/>
  </si>
  <si>
    <t>１号定員</t>
    <rPh sb="1" eb="2">
      <t>ゴウ</t>
    </rPh>
    <rPh sb="2" eb="4">
      <t>テイイン</t>
    </rPh>
    <phoneticPr fontId="3"/>
  </si>
  <si>
    <t>２号定員</t>
    <rPh sb="1" eb="2">
      <t>ゴウ</t>
    </rPh>
    <rPh sb="2" eb="4">
      <t>テイイン</t>
    </rPh>
    <phoneticPr fontId="3"/>
  </si>
  <si>
    <t>３号定員</t>
    <rPh sb="1" eb="2">
      <t>ゴウ</t>
    </rPh>
    <rPh sb="2" eb="4">
      <t>テイイン</t>
    </rPh>
    <phoneticPr fontId="3"/>
  </si>
  <si>
    <t>(人)</t>
    <rPh sb="1" eb="2">
      <t>ニン</t>
    </rPh>
    <phoneticPr fontId="3"/>
  </si>
  <si>
    <t>e</t>
    <phoneticPr fontId="3"/>
  </si>
  <si>
    <t>f</t>
    <phoneticPr fontId="4"/>
  </si>
  <si>
    <t>総事業費</t>
    <rPh sb="0" eb="4">
      <t>ソウジギョウヒ</t>
    </rPh>
    <phoneticPr fontId="8"/>
  </si>
  <si>
    <t>対象経費　</t>
    <rPh sb="0" eb="2">
      <t>タイショウ</t>
    </rPh>
    <rPh sb="2" eb="4">
      <t>ケイヒ</t>
    </rPh>
    <phoneticPr fontId="8"/>
  </si>
  <si>
    <t>本体工事費</t>
    <rPh sb="0" eb="2">
      <t>ホンタイ</t>
    </rPh>
    <rPh sb="2" eb="4">
      <t>コウジ</t>
    </rPh>
    <rPh sb="4" eb="5">
      <t>ヒ</t>
    </rPh>
    <phoneticPr fontId="8"/>
  </si>
  <si>
    <t>ⅰ</t>
    <phoneticPr fontId="8"/>
  </si>
  <si>
    <t>工事費</t>
    <rPh sb="0" eb="3">
      <t>コウジヒ</t>
    </rPh>
    <phoneticPr fontId="8"/>
  </si>
  <si>
    <t>ⅱ</t>
    <phoneticPr fontId="8"/>
  </si>
  <si>
    <t>ⅲ</t>
    <phoneticPr fontId="8"/>
  </si>
  <si>
    <t>外構工事費（防犯対策に限る。）</t>
    <rPh sb="0" eb="4">
      <t>ガイコウコウジ</t>
    </rPh>
    <rPh sb="4" eb="5">
      <t>ヒ</t>
    </rPh>
    <rPh sb="6" eb="8">
      <t>ボウハン</t>
    </rPh>
    <rPh sb="8" eb="10">
      <t>タイサク</t>
    </rPh>
    <rPh sb="11" eb="12">
      <t>カギ</t>
    </rPh>
    <phoneticPr fontId="8"/>
  </si>
  <si>
    <t>うち設計監理料</t>
    <rPh sb="2" eb="4">
      <t>セッケイ</t>
    </rPh>
    <rPh sb="4" eb="6">
      <t>カンリ</t>
    </rPh>
    <rPh sb="6" eb="7">
      <t>リョウ</t>
    </rPh>
    <phoneticPr fontId="8"/>
  </si>
  <si>
    <t>うちその他工事事務費</t>
    <rPh sb="4" eb="5">
      <t>タ</t>
    </rPh>
    <rPh sb="5" eb="7">
      <t>コウジ</t>
    </rPh>
    <rPh sb="7" eb="9">
      <t>ジム</t>
    </rPh>
    <rPh sb="9" eb="10">
      <t>ヒ</t>
    </rPh>
    <phoneticPr fontId="8"/>
  </si>
  <si>
    <t>実施設計費等</t>
    <rPh sb="0" eb="5">
      <t>ジッシセッケイヒ</t>
    </rPh>
    <rPh sb="5" eb="6">
      <t>トウ</t>
    </rPh>
    <phoneticPr fontId="8"/>
  </si>
  <si>
    <t>耐震診断費</t>
    <rPh sb="0" eb="5">
      <t>タイシンシンダンヒ</t>
    </rPh>
    <phoneticPr fontId="8"/>
  </si>
  <si>
    <t>開設準備にかかる備品費等</t>
    <rPh sb="0" eb="2">
      <t>カイセツ</t>
    </rPh>
    <rPh sb="2" eb="4">
      <t>ジュンビ</t>
    </rPh>
    <rPh sb="8" eb="10">
      <t>ビヒン</t>
    </rPh>
    <rPh sb="10" eb="11">
      <t>ヒ</t>
    </rPh>
    <rPh sb="11" eb="12">
      <t>トウ</t>
    </rPh>
    <phoneticPr fontId="8"/>
  </si>
  <si>
    <t>土地賃借料（敷金を除き礼金を含む。）</t>
    <rPh sb="0" eb="2">
      <t>トチ</t>
    </rPh>
    <rPh sb="2" eb="5">
      <t>チンシャクリョウ</t>
    </rPh>
    <rPh sb="6" eb="8">
      <t>シキキン</t>
    </rPh>
    <rPh sb="9" eb="10">
      <t>ノゾ</t>
    </rPh>
    <rPh sb="11" eb="13">
      <t>レイキン</t>
    </rPh>
    <rPh sb="14" eb="15">
      <t>フク</t>
    </rPh>
    <phoneticPr fontId="8"/>
  </si>
  <si>
    <t>定期借地権設定のための一時金</t>
    <rPh sb="0" eb="2">
      <t>テイキ</t>
    </rPh>
    <rPh sb="2" eb="5">
      <t>シャクチケン</t>
    </rPh>
    <rPh sb="5" eb="7">
      <t>セッテイ</t>
    </rPh>
    <rPh sb="11" eb="14">
      <t>イチジキン</t>
    </rPh>
    <phoneticPr fontId="8"/>
  </si>
  <si>
    <t>仮設施設整備工事費</t>
    <rPh sb="0" eb="2">
      <t>カセツ</t>
    </rPh>
    <rPh sb="2" eb="4">
      <t>シセツ</t>
    </rPh>
    <rPh sb="4" eb="6">
      <t>セイビ</t>
    </rPh>
    <rPh sb="6" eb="9">
      <t>コウジヒ</t>
    </rPh>
    <phoneticPr fontId="8"/>
  </si>
  <si>
    <t>対象外経費（外構など）</t>
    <rPh sb="0" eb="5">
      <t>タイショウガイケイヒ</t>
    </rPh>
    <rPh sb="6" eb="8">
      <t>ガイコウ</t>
    </rPh>
    <phoneticPr fontId="8"/>
  </si>
  <si>
    <t>保育部分面積（b+e+f）：</t>
    <rPh sb="0" eb="2">
      <t>ホイク</t>
    </rPh>
    <rPh sb="2" eb="4">
      <t>ブブン</t>
    </rPh>
    <rPh sb="4" eb="6">
      <t>メンセキ</t>
    </rPh>
    <phoneticPr fontId="4"/>
  </si>
  <si>
    <t>教育部分面積 （ a+d ）：</t>
    <rPh sb="0" eb="2">
      <t>キョウイク</t>
    </rPh>
    <rPh sb="2" eb="4">
      <t>ブブン</t>
    </rPh>
    <rPh sb="4" eb="6">
      <t>メンセキ</t>
    </rPh>
    <phoneticPr fontId="4"/>
  </si>
  <si>
    <t>按分率（教育部分）：</t>
    <rPh sb="0" eb="3">
      <t>アンブンリツ</t>
    </rPh>
    <rPh sb="4" eb="6">
      <t>キョウイク</t>
    </rPh>
    <rPh sb="6" eb="8">
      <t>ブブン</t>
    </rPh>
    <phoneticPr fontId="3"/>
  </si>
  <si>
    <t>按分率（保育部分）：</t>
    <rPh sb="0" eb="3">
      <t>アンブンリツ</t>
    </rPh>
    <rPh sb="4" eb="6">
      <t>ホイク</t>
    </rPh>
    <rPh sb="6" eb="8">
      <t>ブブン</t>
    </rPh>
    <phoneticPr fontId="3"/>
  </si>
  <si>
    <t>③共有部分</t>
    <rPh sb="1" eb="3">
      <t>キョウユウ</t>
    </rPh>
    <rPh sb="3" eb="5">
      <t>ブブン</t>
    </rPh>
    <phoneticPr fontId="4"/>
  </si>
  <si>
    <t>①幼稚園部分
（幼稚園機能（１号）
専有部分）</t>
    <rPh sb="1" eb="4">
      <t>ヨウチエン</t>
    </rPh>
    <rPh sb="4" eb="6">
      <t>ブブン</t>
    </rPh>
    <rPh sb="8" eb="11">
      <t>ヨウチエン</t>
    </rPh>
    <rPh sb="11" eb="13">
      <t>キノウ</t>
    </rPh>
    <rPh sb="15" eb="16">
      <t>ゴウ</t>
    </rPh>
    <rPh sb="18" eb="20">
      <t>センユウ</t>
    </rPh>
    <rPh sb="20" eb="22">
      <t>ブブン</t>
    </rPh>
    <phoneticPr fontId="4"/>
  </si>
  <si>
    <t>部屋名</t>
    <rPh sb="0" eb="2">
      <t>ヘヤ</t>
    </rPh>
    <rPh sb="2" eb="3">
      <t>メイ</t>
    </rPh>
    <phoneticPr fontId="4"/>
  </si>
  <si>
    <t>地域の余裕スペース加算（事業費には含めず）</t>
    <rPh sb="0" eb="2">
      <t>チイキ</t>
    </rPh>
    <rPh sb="3" eb="5">
      <t>ヨユウ</t>
    </rPh>
    <rPh sb="9" eb="11">
      <t>カサン</t>
    </rPh>
    <rPh sb="12" eb="15">
      <t>ジギョウヒ</t>
    </rPh>
    <rPh sb="17" eb="18">
      <t>フク</t>
    </rPh>
    <phoneticPr fontId="8"/>
  </si>
  <si>
    <t>総事業費
（うち幼稚園部分）</t>
    <rPh sb="0" eb="4">
      <t>ソウジギョウヒ</t>
    </rPh>
    <rPh sb="8" eb="11">
      <t>ヨウチエン</t>
    </rPh>
    <rPh sb="11" eb="13">
      <t>ブブン</t>
    </rPh>
    <phoneticPr fontId="8"/>
  </si>
  <si>
    <t>総事業費
（うち保育所部分）</t>
    <rPh sb="0" eb="4">
      <t>ソウジギョウヒ</t>
    </rPh>
    <rPh sb="8" eb="11">
      <t>ホイクショ</t>
    </rPh>
    <rPh sb="11" eb="13">
      <t>ブブン</t>
    </rPh>
    <phoneticPr fontId="8"/>
  </si>
  <si>
    <t>実支出予定額
（うち幼稚園部分）</t>
    <rPh sb="0" eb="3">
      <t>ジツシシュツ</t>
    </rPh>
    <rPh sb="3" eb="5">
      <t>ヨテイ</t>
    </rPh>
    <rPh sb="5" eb="6">
      <t>ガク</t>
    </rPh>
    <rPh sb="10" eb="13">
      <t>ヨウチエン</t>
    </rPh>
    <rPh sb="13" eb="15">
      <t>ブブン</t>
    </rPh>
    <phoneticPr fontId="8"/>
  </si>
  <si>
    <t>実支出予定額
（うち保育所部分）</t>
    <rPh sb="0" eb="3">
      <t>ジツシシュツ</t>
    </rPh>
    <rPh sb="3" eb="5">
      <t>ヨテイ</t>
    </rPh>
    <rPh sb="5" eb="6">
      <t>ガク</t>
    </rPh>
    <rPh sb="10" eb="13">
      <t>ホイクショ</t>
    </rPh>
    <rPh sb="13" eb="15">
      <t>ブブン</t>
    </rPh>
    <phoneticPr fontId="8"/>
  </si>
  <si>
    <t>ⅳ</t>
    <phoneticPr fontId="8"/>
  </si>
  <si>
    <r>
      <t>工事事務費（</t>
    </r>
    <r>
      <rPr>
        <b/>
        <u/>
        <sz val="14"/>
        <color theme="1"/>
        <rFont val="游ゴシック"/>
        <family val="3"/>
        <charset val="128"/>
        <scheme val="minor"/>
      </rPr>
      <t>ⅰ～ⅲの合計の2.6%が上限</t>
    </r>
    <r>
      <rPr>
        <b/>
        <sz val="14"/>
        <color theme="1"/>
        <rFont val="游ゴシック"/>
        <family val="3"/>
        <charset val="128"/>
        <scheme val="minor"/>
      </rPr>
      <t>）</t>
    </r>
    <rPh sb="0" eb="2">
      <t>コウジ</t>
    </rPh>
    <rPh sb="2" eb="4">
      <t>ジム</t>
    </rPh>
    <rPh sb="4" eb="5">
      <t>ヒ</t>
    </rPh>
    <rPh sb="10" eb="12">
      <t>ゴウケイ</t>
    </rPh>
    <rPh sb="18" eb="20">
      <t>ジョウゲン</t>
    </rPh>
    <phoneticPr fontId="8"/>
  </si>
  <si>
    <r>
      <t>（整備</t>
    </r>
    <r>
      <rPr>
        <b/>
        <u/>
        <sz val="14"/>
        <color rgb="FFFF0000"/>
        <rFont val="ＭＳ Ｐゴシック"/>
        <family val="3"/>
        <charset val="128"/>
      </rPr>
      <t>前</t>
    </r>
    <r>
      <rPr>
        <sz val="14"/>
        <rFont val="ＭＳ Ｐゴシック"/>
        <family val="3"/>
        <charset val="128"/>
      </rPr>
      <t>定員）</t>
    </r>
    <rPh sb="1" eb="3">
      <t>セイビ</t>
    </rPh>
    <rPh sb="3" eb="4">
      <t>マエ</t>
    </rPh>
    <rPh sb="4" eb="6">
      <t>テイイン</t>
    </rPh>
    <phoneticPr fontId="3"/>
  </si>
  <si>
    <r>
      <t>（整備</t>
    </r>
    <r>
      <rPr>
        <b/>
        <u/>
        <sz val="14"/>
        <color rgb="FFFF0000"/>
        <rFont val="ＭＳ Ｐゴシック"/>
        <family val="3"/>
        <charset val="128"/>
      </rPr>
      <t>後</t>
    </r>
    <r>
      <rPr>
        <sz val="14"/>
        <rFont val="ＭＳ Ｐゴシック"/>
        <family val="3"/>
        <charset val="128"/>
      </rPr>
      <t>定員）</t>
    </r>
    <rPh sb="1" eb="3">
      <t>セイビ</t>
    </rPh>
    <rPh sb="3" eb="4">
      <t>ゴ</t>
    </rPh>
    <rPh sb="4" eb="6">
      <t>テイイン</t>
    </rPh>
    <phoneticPr fontId="3"/>
  </si>
  <si>
    <r>
      <t>（整備</t>
    </r>
    <r>
      <rPr>
        <b/>
        <u/>
        <sz val="12"/>
        <color rgb="FFFF0000"/>
        <rFont val="ＭＳ Ｐゴシック"/>
        <family val="3"/>
        <charset val="128"/>
      </rPr>
      <t>後</t>
    </r>
    <r>
      <rPr>
        <sz val="12"/>
        <rFont val="ＭＳ Ｐゴシック"/>
        <family val="3"/>
        <charset val="128"/>
      </rPr>
      <t>定員）</t>
    </r>
    <phoneticPr fontId="3"/>
  </si>
  <si>
    <t>対象経費の
実支出予定額</t>
    <rPh sb="0" eb="2">
      <t>タイショウ</t>
    </rPh>
    <rPh sb="2" eb="4">
      <t>ケイヒ</t>
    </rPh>
    <rPh sb="6" eb="9">
      <t>ジツシシュツ</t>
    </rPh>
    <rPh sb="9" eb="11">
      <t>ヨテイ</t>
    </rPh>
    <rPh sb="11" eb="12">
      <t>ガク</t>
    </rPh>
    <phoneticPr fontId="8"/>
  </si>
  <si>
    <t>対象経費 ＋ 対象外経費（外構など）</t>
    <rPh sb="0" eb="2">
      <t>タイショウ</t>
    </rPh>
    <rPh sb="2" eb="4">
      <t>ケイヒ</t>
    </rPh>
    <rPh sb="7" eb="10">
      <t>タイショウガイ</t>
    </rPh>
    <rPh sb="10" eb="12">
      <t>ケイヒ</t>
    </rPh>
    <rPh sb="13" eb="15">
      <t>ガイコウ</t>
    </rPh>
    <phoneticPr fontId="3"/>
  </si>
  <si>
    <t>解体撤去工事費</t>
    <rPh sb="0" eb="2">
      <t>カイタイ</t>
    </rPh>
    <rPh sb="2" eb="4">
      <t>テッキョ</t>
    </rPh>
    <rPh sb="4" eb="7">
      <t>コウジヒ</t>
    </rPh>
    <phoneticPr fontId="8"/>
  </si>
  <si>
    <t>工事事務費（解体撤去工事費の2.6%が上限）</t>
    <rPh sb="0" eb="5">
      <t>コウジジムヒ</t>
    </rPh>
    <rPh sb="6" eb="8">
      <t>カイタイ</t>
    </rPh>
    <rPh sb="8" eb="10">
      <t>テッキョ</t>
    </rPh>
    <rPh sb="10" eb="13">
      <t>コウジヒ</t>
    </rPh>
    <rPh sb="19" eb="21">
      <t>ジョウゲン</t>
    </rPh>
    <phoneticPr fontId="8"/>
  </si>
  <si>
    <t>仮設施設整備工事費（賃借料を含む）</t>
    <rPh sb="0" eb="2">
      <t>カセツ</t>
    </rPh>
    <rPh sb="2" eb="4">
      <t>シセツ</t>
    </rPh>
    <rPh sb="4" eb="6">
      <t>セイビ</t>
    </rPh>
    <rPh sb="6" eb="9">
      <t>コウジヒ</t>
    </rPh>
    <rPh sb="10" eb="13">
      <t>チンシャクリョウ</t>
    </rPh>
    <rPh sb="14" eb="15">
      <t>フク</t>
    </rPh>
    <phoneticPr fontId="8"/>
  </si>
  <si>
    <t>工事事務費（仮設施設整備工事費の2.6%が上限）</t>
    <rPh sb="0" eb="5">
      <t>コウジジムヒ</t>
    </rPh>
    <rPh sb="6" eb="8">
      <t>カセツ</t>
    </rPh>
    <rPh sb="8" eb="10">
      <t>シセツ</t>
    </rPh>
    <rPh sb="10" eb="12">
      <t>セイビ</t>
    </rPh>
    <rPh sb="12" eb="15">
      <t>コウジヒ</t>
    </rPh>
    <rPh sb="21" eb="23">
      <t>ジョウゲン</t>
    </rPh>
    <phoneticPr fontId="8"/>
  </si>
  <si>
    <t>特殊附帯工事費</t>
    <rPh sb="0" eb="2">
      <t>トクシュ</t>
    </rPh>
    <rPh sb="2" eb="4">
      <t>フタイ</t>
    </rPh>
    <rPh sb="4" eb="7">
      <t>コウジヒ</t>
    </rPh>
    <phoneticPr fontId="8"/>
  </si>
  <si>
    <r>
      <t>（整備</t>
    </r>
    <r>
      <rPr>
        <b/>
        <u/>
        <sz val="12"/>
        <color rgb="FFFF0000"/>
        <rFont val="ＭＳ Ｐゴシック"/>
        <family val="3"/>
        <charset val="128"/>
      </rPr>
      <t>前</t>
    </r>
    <r>
      <rPr>
        <sz val="12"/>
        <rFont val="ＭＳ Ｐゴシック"/>
        <family val="3"/>
        <charset val="128"/>
      </rPr>
      <t>定員）</t>
    </r>
    <rPh sb="3" eb="4">
      <t>マエ</t>
    </rPh>
    <phoneticPr fontId="3"/>
  </si>
  <si>
    <t>【３】実支出予定額算定表</t>
    <rPh sb="3" eb="6">
      <t>ジツシシュツ</t>
    </rPh>
    <rPh sb="6" eb="8">
      <t>ヨテイ</t>
    </rPh>
    <rPh sb="8" eb="9">
      <t>ガク</t>
    </rPh>
    <rPh sb="9" eb="11">
      <t>サンテイ</t>
    </rPh>
    <rPh sb="11" eb="12">
      <t>ヒョウ</t>
    </rPh>
    <phoneticPr fontId="8"/>
  </si>
  <si>
    <t>【１】按分率算定表（本体工事費）</t>
    <rPh sb="3" eb="6">
      <t>アンブンリツ</t>
    </rPh>
    <rPh sb="6" eb="8">
      <t>サンテイ</t>
    </rPh>
    <rPh sb="8" eb="9">
      <t>ヒョウ</t>
    </rPh>
    <rPh sb="10" eb="12">
      <t>ホンタイ</t>
    </rPh>
    <rPh sb="12" eb="15">
      <t>コウジヒ</t>
    </rPh>
    <phoneticPr fontId="4"/>
  </si>
  <si>
    <t>【２】按分率算定表（解体撤去工事費・仮設施設整備工事費）</t>
    <rPh sb="3" eb="6">
      <t>アンブンリツ</t>
    </rPh>
    <rPh sb="6" eb="8">
      <t>サンテイ</t>
    </rPh>
    <rPh sb="8" eb="9">
      <t>ヒョウ</t>
    </rPh>
    <rPh sb="10" eb="12">
      <t>カイタイ</t>
    </rPh>
    <rPh sb="12" eb="14">
      <t>テッキョ</t>
    </rPh>
    <rPh sb="14" eb="17">
      <t>コウジヒ</t>
    </rPh>
    <rPh sb="18" eb="20">
      <t>カセツ</t>
    </rPh>
    <phoneticPr fontId="4"/>
  </si>
  <si>
    <r>
      <t>（整備</t>
    </r>
    <r>
      <rPr>
        <b/>
        <u/>
        <sz val="14"/>
        <color rgb="FFFF0000"/>
        <rFont val="ＭＳ Ｐゴシック"/>
        <family val="3"/>
        <charset val="128"/>
      </rPr>
      <t>前</t>
    </r>
    <r>
      <rPr>
        <b/>
        <sz val="14"/>
        <rFont val="ＭＳ Ｐゴシック"/>
        <family val="3"/>
        <charset val="128"/>
      </rPr>
      <t>按分率</t>
    </r>
    <r>
      <rPr>
        <sz val="14"/>
        <rFont val="ＭＳ Ｐゴシック"/>
        <family val="3"/>
        <charset val="128"/>
      </rPr>
      <t>）　
　　※解体撤去工事費、仮設施設整備工事費　</t>
    </r>
    <rPh sb="1" eb="3">
      <t>セイビ</t>
    </rPh>
    <rPh sb="3" eb="4">
      <t>マエ</t>
    </rPh>
    <rPh sb="4" eb="7">
      <t>アンブンリツ</t>
    </rPh>
    <phoneticPr fontId="3"/>
  </si>
  <si>
    <r>
      <t>（整備</t>
    </r>
    <r>
      <rPr>
        <b/>
        <u/>
        <sz val="14"/>
        <color rgb="FFFF0000"/>
        <rFont val="ＭＳ Ｐゴシック"/>
        <family val="3"/>
        <charset val="128"/>
      </rPr>
      <t>後</t>
    </r>
    <r>
      <rPr>
        <b/>
        <sz val="14"/>
        <rFont val="ＭＳ Ｐゴシック"/>
        <family val="3"/>
        <charset val="128"/>
      </rPr>
      <t>按分率</t>
    </r>
    <r>
      <rPr>
        <sz val="14"/>
        <rFont val="ＭＳ Ｐゴシック"/>
        <family val="3"/>
        <charset val="128"/>
      </rPr>
      <t>）　
　　※本体工事費</t>
    </r>
    <rPh sb="1" eb="3">
      <t>セイビ</t>
    </rPh>
    <rPh sb="3" eb="4">
      <t>ゴ</t>
    </rPh>
    <rPh sb="4" eb="7">
      <t>アンブンリツ</t>
    </rPh>
    <phoneticPr fontId="3"/>
  </si>
  <si>
    <t>１号</t>
    <rPh sb="1" eb="2">
      <t>ゴウ</t>
    </rPh>
    <phoneticPr fontId="3"/>
  </si>
  <si>
    <t>２号</t>
    <rPh sb="1" eb="2">
      <t>ゴウ</t>
    </rPh>
    <phoneticPr fontId="3"/>
  </si>
  <si>
    <t>３号</t>
    <rPh sb="1" eb="2">
      <t>ゴウ</t>
    </rPh>
    <phoneticPr fontId="3"/>
  </si>
  <si>
    <t>（人）</t>
    <rPh sb="1" eb="2">
      <t>ニン</t>
    </rPh>
    <phoneticPr fontId="4"/>
  </si>
  <si>
    <t>共有部分按分割合</t>
    <rPh sb="0" eb="2">
      <t>キョウユウ</t>
    </rPh>
    <rPh sb="2" eb="4">
      <t>ブブン</t>
    </rPh>
    <rPh sb="4" eb="6">
      <t>アンブン</t>
    </rPh>
    <rPh sb="6" eb="8">
      <t>ワリアイ</t>
    </rPh>
    <phoneticPr fontId="3"/>
  </si>
  <si>
    <t>うち、１号部分</t>
    <rPh sb="4" eb="5">
      <t>ゴウ</t>
    </rPh>
    <rPh sb="5" eb="7">
      <t>ブブン</t>
    </rPh>
    <phoneticPr fontId="4"/>
  </si>
  <si>
    <t>うち、２号部分</t>
    <rPh sb="4" eb="5">
      <t>ゴウ</t>
    </rPh>
    <rPh sb="5" eb="7">
      <t>ブブン</t>
    </rPh>
    <phoneticPr fontId="4"/>
  </si>
  <si>
    <t>うち、３号部分</t>
    <rPh sb="4" eb="5">
      <t>ゴウ</t>
    </rPh>
    <rPh sb="5" eb="7">
      <t>ブブン</t>
    </rPh>
    <phoneticPr fontId="4"/>
  </si>
  <si>
    <t>うち資源活用整備・消融雪設備整備</t>
    <phoneticPr fontId="3"/>
  </si>
  <si>
    <t>うち屋外教育環境整備</t>
    <rPh sb="2" eb="10">
      <t>オクガイキョウイクカンキョウセイビ</t>
    </rPh>
    <phoneticPr fontId="3"/>
  </si>
  <si>
    <t>②保育所部分
（保育所機能（２号、３号）専有部分）</t>
    <rPh sb="1" eb="3">
      <t>ホイク</t>
    </rPh>
    <rPh sb="3" eb="4">
      <t>ショ</t>
    </rPh>
    <rPh sb="4" eb="6">
      <t>ブブン</t>
    </rPh>
    <rPh sb="8" eb="11">
      <t>ホイクショ</t>
    </rPh>
    <rPh sb="11" eb="13">
      <t>キノウ</t>
    </rPh>
    <rPh sb="15" eb="16">
      <t>ゴウ</t>
    </rPh>
    <rPh sb="18" eb="19">
      <t>ゴウ</t>
    </rPh>
    <rPh sb="20" eb="22">
      <t>センユウ</t>
    </rPh>
    <rPh sb="22" eb="24">
      <t>ブブン</t>
    </rPh>
    <phoneticPr fontId="4"/>
  </si>
  <si>
    <t>1歳児室</t>
    <rPh sb="1" eb="2">
      <t>サイ</t>
    </rPh>
    <rPh sb="2" eb="3">
      <t>ジ</t>
    </rPh>
    <rPh sb="3" eb="4">
      <t>シツ</t>
    </rPh>
    <phoneticPr fontId="3"/>
  </si>
  <si>
    <t>2歳児室・倉庫・WC</t>
    <rPh sb="1" eb="2">
      <t>サイ</t>
    </rPh>
    <rPh sb="2" eb="3">
      <t>ジ</t>
    </rPh>
    <rPh sb="3" eb="4">
      <t>シツ</t>
    </rPh>
    <rPh sb="5" eb="7">
      <t>ソウコ</t>
    </rPh>
    <phoneticPr fontId="3"/>
  </si>
  <si>
    <t>3歳児室</t>
    <rPh sb="1" eb="2">
      <t>サイ</t>
    </rPh>
    <rPh sb="2" eb="3">
      <t>ジ</t>
    </rPh>
    <rPh sb="3" eb="4">
      <t>シツ</t>
    </rPh>
    <phoneticPr fontId="3"/>
  </si>
  <si>
    <t>4歳児室</t>
    <rPh sb="1" eb="2">
      <t>サイ</t>
    </rPh>
    <rPh sb="2" eb="3">
      <t>ジ</t>
    </rPh>
    <rPh sb="3" eb="4">
      <t>シツ</t>
    </rPh>
    <phoneticPr fontId="3"/>
  </si>
  <si>
    <t>5歳児室</t>
    <rPh sb="1" eb="2">
      <t>サイ</t>
    </rPh>
    <rPh sb="2" eb="3">
      <t>ジ</t>
    </rPh>
    <rPh sb="3" eb="4">
      <t>シツ</t>
    </rPh>
    <phoneticPr fontId="3"/>
  </si>
  <si>
    <t>WC・廊下</t>
    <rPh sb="3" eb="5">
      <t>ロウカ</t>
    </rPh>
    <phoneticPr fontId="3"/>
  </si>
  <si>
    <t>玄関・玄関ポーチ・廊下</t>
    <rPh sb="0" eb="2">
      <t>ゲンカン</t>
    </rPh>
    <rPh sb="3" eb="5">
      <t>ゲンカン</t>
    </rPh>
    <rPh sb="9" eb="11">
      <t>ロウカ</t>
    </rPh>
    <phoneticPr fontId="3"/>
  </si>
  <si>
    <t>職員室・給湯室</t>
    <rPh sb="0" eb="3">
      <t>ショクインシツ</t>
    </rPh>
    <rPh sb="4" eb="6">
      <t>キュウトウ</t>
    </rPh>
    <rPh sb="6" eb="7">
      <t>シツ</t>
    </rPh>
    <phoneticPr fontId="3"/>
  </si>
  <si>
    <t>検収下処理室</t>
    <rPh sb="0" eb="2">
      <t>ケンシュウ</t>
    </rPh>
    <rPh sb="2" eb="3">
      <t>シタ</t>
    </rPh>
    <rPh sb="3" eb="5">
      <t>ショリ</t>
    </rPh>
    <rPh sb="5" eb="6">
      <t>シツ</t>
    </rPh>
    <phoneticPr fontId="3"/>
  </si>
  <si>
    <t>令和2年度 保育所等整備交付金交付基準額</t>
    <rPh sb="0" eb="2">
      <t>レイワ</t>
    </rPh>
    <rPh sb="3" eb="5">
      <t>ネンド</t>
    </rPh>
    <rPh sb="6" eb="15">
      <t>ホイクショトウセイビコウフキン</t>
    </rPh>
    <rPh sb="15" eb="17">
      <t>コウフ</t>
    </rPh>
    <rPh sb="17" eb="19">
      <t>キジュン</t>
    </rPh>
    <rPh sb="19" eb="20">
      <t>ガク</t>
    </rPh>
    <phoneticPr fontId="3"/>
  </si>
  <si>
    <t>※ 幼保連携型認定こども園及び保育所型認定こども園の保育実施部分に適用されます</t>
    <rPh sb="2" eb="4">
      <t>ヨウホ</t>
    </rPh>
    <rPh sb="4" eb="7">
      <t>レンケイガタ</t>
    </rPh>
    <rPh sb="7" eb="9">
      <t>ニンテイ</t>
    </rPh>
    <rPh sb="12" eb="13">
      <t>エン</t>
    </rPh>
    <rPh sb="13" eb="14">
      <t>オヨ</t>
    </rPh>
    <rPh sb="15" eb="17">
      <t>ホイク</t>
    </rPh>
    <rPh sb="17" eb="18">
      <t>ショ</t>
    </rPh>
    <rPh sb="18" eb="19">
      <t>ガタ</t>
    </rPh>
    <rPh sb="19" eb="21">
      <t>ニンテイ</t>
    </rPh>
    <rPh sb="24" eb="25">
      <t>エン</t>
    </rPh>
    <rPh sb="26" eb="28">
      <t>ホイク</t>
    </rPh>
    <rPh sb="28" eb="30">
      <t>ジッシ</t>
    </rPh>
    <rPh sb="30" eb="32">
      <t>ブブン</t>
    </rPh>
    <rPh sb="33" eb="35">
      <t>テキヨウ</t>
    </rPh>
    <phoneticPr fontId="3"/>
  </si>
  <si>
    <t>※ 幼稚園型認定こども園の保育機能部分に適用されます</t>
    <rPh sb="2" eb="5">
      <t>ヨウチエン</t>
    </rPh>
    <rPh sb="5" eb="6">
      <t>ガタ</t>
    </rPh>
    <rPh sb="6" eb="8">
      <t>ニンテイ</t>
    </rPh>
    <rPh sb="11" eb="12">
      <t>エン</t>
    </rPh>
    <rPh sb="13" eb="15">
      <t>ホイク</t>
    </rPh>
    <rPh sb="15" eb="17">
      <t>キノウ</t>
    </rPh>
    <rPh sb="17" eb="19">
      <t>ブブン</t>
    </rPh>
    <rPh sb="20" eb="22">
      <t>テキヨウ</t>
    </rPh>
    <phoneticPr fontId="3"/>
  </si>
  <si>
    <t>令和2年度 認定こども園施設整備交付金実施要領交付基準額</t>
    <rPh sb="0" eb="2">
      <t>レイワ</t>
    </rPh>
    <rPh sb="3" eb="5">
      <t>ネンド</t>
    </rPh>
    <rPh sb="6" eb="8">
      <t>ニンテイ</t>
    </rPh>
    <rPh sb="11" eb="12">
      <t>エン</t>
    </rPh>
    <rPh sb="12" eb="14">
      <t>シセツ</t>
    </rPh>
    <rPh sb="14" eb="16">
      <t>セイビ</t>
    </rPh>
    <rPh sb="16" eb="19">
      <t>コウフキン</t>
    </rPh>
    <rPh sb="19" eb="21">
      <t>ジッシ</t>
    </rPh>
    <rPh sb="21" eb="23">
      <t>ヨウリョウ</t>
    </rPh>
    <rPh sb="23" eb="25">
      <t>コウフ</t>
    </rPh>
    <rPh sb="25" eb="27">
      <t>キジュン</t>
    </rPh>
    <rPh sb="27" eb="28">
      <t>ガク</t>
    </rPh>
    <phoneticPr fontId="3"/>
  </si>
  <si>
    <t>※ 幼保連携型認定こども園及び幼稚園型認定こども園の教育実施部分に適用されます</t>
    <rPh sb="2" eb="4">
      <t>ヨウホ</t>
    </rPh>
    <rPh sb="4" eb="7">
      <t>レンケイガタ</t>
    </rPh>
    <rPh sb="7" eb="9">
      <t>ニンテイ</t>
    </rPh>
    <rPh sb="12" eb="13">
      <t>エン</t>
    </rPh>
    <rPh sb="13" eb="14">
      <t>オヨ</t>
    </rPh>
    <rPh sb="15" eb="18">
      <t>ヨウチエン</t>
    </rPh>
    <rPh sb="18" eb="19">
      <t>ガタ</t>
    </rPh>
    <rPh sb="19" eb="21">
      <t>ニンテイ</t>
    </rPh>
    <rPh sb="24" eb="25">
      <t>エン</t>
    </rPh>
    <rPh sb="26" eb="28">
      <t>キョウイク</t>
    </rPh>
    <rPh sb="28" eb="30">
      <t>ジッシ</t>
    </rPh>
    <rPh sb="30" eb="32">
      <t>ブブン</t>
    </rPh>
    <rPh sb="33" eb="35">
      <t>テキヨウ</t>
    </rPh>
    <phoneticPr fontId="3"/>
  </si>
  <si>
    <t>※ 保育所型認定こども園の教育機能部分に適用されます</t>
    <rPh sb="2" eb="4">
      <t>ホイク</t>
    </rPh>
    <rPh sb="4" eb="5">
      <t>ショ</t>
    </rPh>
    <rPh sb="5" eb="6">
      <t>ガタ</t>
    </rPh>
    <rPh sb="6" eb="8">
      <t>ニンテイ</t>
    </rPh>
    <rPh sb="11" eb="12">
      <t>エン</t>
    </rPh>
    <rPh sb="13" eb="15">
      <t>キョウイク</t>
    </rPh>
    <rPh sb="15" eb="17">
      <t>キノウ</t>
    </rPh>
    <rPh sb="17" eb="19">
      <t>ブブン</t>
    </rPh>
    <rPh sb="20" eb="22">
      <t>テキヨウ</t>
    </rPh>
    <phoneticPr fontId="3"/>
  </si>
  <si>
    <t>※ 設計料加算及び土地借料加算は、今回の整備では対象となりません</t>
    <rPh sb="2" eb="4">
      <t>セッケイ</t>
    </rPh>
    <rPh sb="4" eb="5">
      <t>リョウ</t>
    </rPh>
    <rPh sb="5" eb="7">
      <t>カサン</t>
    </rPh>
    <rPh sb="7" eb="8">
      <t>オヨ</t>
    </rPh>
    <rPh sb="9" eb="11">
      <t>トチ</t>
    </rPh>
    <rPh sb="11" eb="13">
      <t>シャクリョウ</t>
    </rPh>
    <rPh sb="13" eb="15">
      <t>カサン</t>
    </rPh>
    <rPh sb="17" eb="19">
      <t>コンカイ</t>
    </rPh>
    <rPh sb="20" eb="22">
      <t>セイビ</t>
    </rPh>
    <rPh sb="24" eb="26">
      <t>タイショウ</t>
    </rPh>
    <phoneticPr fontId="3"/>
  </si>
  <si>
    <t>※ 開設準備費加算は、今回増員となる保育定員数に応じて加算することができます</t>
    <rPh sb="2" eb="4">
      <t>カイセツ</t>
    </rPh>
    <rPh sb="4" eb="6">
      <t>ジュンビ</t>
    </rPh>
    <rPh sb="6" eb="7">
      <t>ヒ</t>
    </rPh>
    <rPh sb="7" eb="9">
      <t>カサン</t>
    </rPh>
    <rPh sb="11" eb="13">
      <t>コンカイ</t>
    </rPh>
    <rPh sb="13" eb="15">
      <t>ゾウイン</t>
    </rPh>
    <rPh sb="18" eb="20">
      <t>ホイク</t>
    </rPh>
    <rPh sb="20" eb="22">
      <t>テイイン</t>
    </rPh>
    <rPh sb="22" eb="23">
      <t>スウ</t>
    </rPh>
    <rPh sb="24" eb="25">
      <t>オウ</t>
    </rPh>
    <rPh sb="27" eb="29">
      <t>カサン</t>
    </rPh>
    <phoneticPr fontId="3"/>
  </si>
  <si>
    <t>※ 設計料加算は、今回の整備では対象となりません</t>
    <rPh sb="2" eb="4">
      <t>セッケイ</t>
    </rPh>
    <rPh sb="4" eb="5">
      <t>リョウ</t>
    </rPh>
    <rPh sb="5" eb="7">
      <t>カサン</t>
    </rPh>
    <rPh sb="9" eb="11">
      <t>コンカイ</t>
    </rPh>
    <rPh sb="12" eb="14">
      <t>セイビ</t>
    </rPh>
    <rPh sb="16" eb="18">
      <t>タイショウ</t>
    </rPh>
    <phoneticPr fontId="3"/>
  </si>
  <si>
    <t>※ 交付基準額表は、国の負担分2分の1相当額を示しています（大月市は標準地域です）</t>
    <rPh sb="2" eb="4">
      <t>コウフ</t>
    </rPh>
    <rPh sb="4" eb="6">
      <t>キジュン</t>
    </rPh>
    <rPh sb="6" eb="7">
      <t>ガク</t>
    </rPh>
    <rPh sb="7" eb="8">
      <t>ヒョウ</t>
    </rPh>
    <rPh sb="10" eb="11">
      <t>クニ</t>
    </rPh>
    <rPh sb="12" eb="14">
      <t>フタン</t>
    </rPh>
    <rPh sb="14" eb="15">
      <t>ブン</t>
    </rPh>
    <rPh sb="16" eb="17">
      <t>ブン</t>
    </rPh>
    <rPh sb="19" eb="21">
      <t>ソウトウ</t>
    </rPh>
    <rPh sb="21" eb="22">
      <t>ガク</t>
    </rPh>
    <rPh sb="23" eb="24">
      <t>シメ</t>
    </rPh>
    <rPh sb="30" eb="33">
      <t>オオツキシ</t>
    </rPh>
    <rPh sb="34" eb="36">
      <t>ヒョウジュン</t>
    </rPh>
    <rPh sb="36" eb="38">
      <t>チイキ</t>
    </rPh>
    <phoneticPr fontId="3"/>
  </si>
  <si>
    <t>※ 交付基準額表は、国の負担分2分の1相当額を示しています（大月市は標準地域です）</t>
    <rPh sb="2" eb="4">
      <t>コウフ</t>
    </rPh>
    <rPh sb="4" eb="6">
      <t>キジュン</t>
    </rPh>
    <rPh sb="6" eb="7">
      <t>ガク</t>
    </rPh>
    <rPh sb="7" eb="8">
      <t>ヒョウ</t>
    </rPh>
    <rPh sb="10" eb="11">
      <t>クニ</t>
    </rPh>
    <rPh sb="12" eb="14">
      <t>フタン</t>
    </rPh>
    <rPh sb="14" eb="15">
      <t>ブン</t>
    </rPh>
    <rPh sb="16" eb="17">
      <t>ブン</t>
    </rPh>
    <rPh sb="19" eb="21">
      <t>ソウトウ</t>
    </rPh>
    <rPh sb="21" eb="22">
      <t>ガク</t>
    </rPh>
    <rPh sb="23" eb="24">
      <t>シメ</t>
    </rPh>
    <phoneticPr fontId="3"/>
  </si>
  <si>
    <t>事業区分</t>
  </si>
  <si>
    <t>整備区分</t>
  </si>
  <si>
    <t>補助事業者の</t>
  </si>
  <si>
    <t>総事業費</t>
  </si>
  <si>
    <t>差引額</t>
  </si>
  <si>
    <t>選定額</t>
  </si>
  <si>
    <t>補助</t>
  </si>
  <si>
    <t>基準額</t>
  </si>
  <si>
    <t>Ａ</t>
  </si>
  <si>
    <t>Ｂ</t>
  </si>
  <si>
    <t>Ｃ(＝Ａ－Ｂ)</t>
  </si>
  <si>
    <t>Ｄ(≦Ａ)</t>
  </si>
  <si>
    <t>Ｅ</t>
  </si>
  <si>
    <t>Ｆ</t>
  </si>
  <si>
    <t>Ｈ</t>
  </si>
  <si>
    <t>円</t>
  </si>
  <si>
    <t>合計</t>
  </si>
  <si>
    <t>【４】補助予定額算定表</t>
    <phoneticPr fontId="3"/>
  </si>
  <si>
    <t>補助予定額</t>
    <rPh sb="2" eb="4">
      <t>ヨテイ</t>
    </rPh>
    <phoneticPr fontId="3"/>
  </si>
  <si>
    <t>保育所等整備事業</t>
    <rPh sb="0" eb="2">
      <t>ホイク</t>
    </rPh>
    <rPh sb="2" eb="3">
      <t>ショ</t>
    </rPh>
    <rPh sb="3" eb="4">
      <t>トウ</t>
    </rPh>
    <rPh sb="4" eb="6">
      <t>セイビ</t>
    </rPh>
    <rPh sb="6" eb="8">
      <t>ジギョウ</t>
    </rPh>
    <phoneticPr fontId="3"/>
  </si>
  <si>
    <t>認定こども園施設整備事業</t>
    <rPh sb="0" eb="2">
      <t>ニンテイ</t>
    </rPh>
    <rPh sb="5" eb="6">
      <t>エン</t>
    </rPh>
    <rPh sb="6" eb="8">
      <t>シセツ</t>
    </rPh>
    <rPh sb="8" eb="10">
      <t>セイビ</t>
    </rPh>
    <rPh sb="10" eb="12">
      <t>ジギョウ</t>
    </rPh>
    <phoneticPr fontId="3"/>
  </si>
  <si>
    <t>創設</t>
    <rPh sb="0" eb="2">
      <t>ソウセツ</t>
    </rPh>
    <phoneticPr fontId="3"/>
  </si>
  <si>
    <t>※　Ｅ欄には、Ｃ欄の額とＤ欄の額を比較して少ない方の額に３／４を乗じた額を記入すること。（小数点以下切り捨て）</t>
    <phoneticPr fontId="3"/>
  </si>
  <si>
    <t>Ｂ（＝A*1/4）</t>
  </si>
  <si>
    <t>Ｃ</t>
  </si>
  <si>
    <t>Ｄ</t>
  </si>
  <si>
    <t>Ｆ(＝C-D-E)</t>
  </si>
  <si>
    <t>Ｇ（＝F*1/2）</t>
  </si>
  <si>
    <t>※　Ｈ欄は、Ｂ欄の額とＧ欄の額を比較して少ない方の額を記入すること。（千円未満切り捨て）</t>
    <phoneticPr fontId="3"/>
  </si>
  <si>
    <t>補助事業者の
寄付金
その他の
収入予定額</t>
    <phoneticPr fontId="3"/>
  </si>
  <si>
    <t>補助事業者の
対象経費の
支出予定額</t>
    <phoneticPr fontId="3"/>
  </si>
  <si>
    <t>市の補助金交付
要綱に基づく
補助対象経費</t>
    <phoneticPr fontId="3"/>
  </si>
  <si>
    <t>市の補助金交付
要綱に基づく
補助対象経費の
４分の１</t>
    <phoneticPr fontId="3"/>
  </si>
  <si>
    <t>市の補助金交付
要綱に基づく
交付申請額</t>
    <phoneticPr fontId="3"/>
  </si>
  <si>
    <t>補助事業者の
寄附金その他の
収入予定額</t>
    <phoneticPr fontId="3"/>
  </si>
  <si>
    <t>総事業費から
特定財源を
控除した額の
２分の１</t>
    <phoneticPr fontId="3"/>
  </si>
  <si>
    <t>※　Ｆ欄は、整備予定の認定こども園の類型に応じた交付基準額表（右シート参照）から算定した基準額合計を国又は県の補助率１／２で除した金額に３／４を乗じた額を記入すること。（小数点以下切り捨て）</t>
    <rPh sb="6" eb="8">
      <t>セイビ</t>
    </rPh>
    <rPh sb="8" eb="10">
      <t>ヨテイ</t>
    </rPh>
    <rPh sb="11" eb="13">
      <t>ニンテイ</t>
    </rPh>
    <rPh sb="16" eb="17">
      <t>エン</t>
    </rPh>
    <rPh sb="18" eb="20">
      <t>ルイケイ</t>
    </rPh>
    <rPh sb="21" eb="22">
      <t>オウ</t>
    </rPh>
    <rPh sb="29" eb="30">
      <t>ヒョウ</t>
    </rPh>
    <rPh sb="35" eb="37">
      <t>サンショウ</t>
    </rPh>
    <rPh sb="40" eb="42">
      <t>サンテイ</t>
    </rPh>
    <rPh sb="44" eb="46">
      <t>キジュン</t>
    </rPh>
    <rPh sb="46" eb="47">
      <t>ガク</t>
    </rPh>
    <rPh sb="47" eb="49">
      <t>ゴウケイ</t>
    </rPh>
    <phoneticPr fontId="3"/>
  </si>
  <si>
    <t>※　Ｈ欄は、Ｅ欄の額とＦ欄の額を比較して少ない方の額を記入すること。（千円未満切り捨て）</t>
    <rPh sb="35" eb="36">
      <t>セン</t>
    </rPh>
    <phoneticPr fontId="3"/>
  </si>
  <si>
    <t>※　Ａ欄には、(1)の表のH欄の補助予定金額を３／４で除した額を記入すること。（小数点以下切り捨て）</t>
    <rPh sb="11" eb="12">
      <t>ヒョウ</t>
    </rPh>
    <rPh sb="14" eb="15">
      <t>ラン</t>
    </rPh>
    <rPh sb="18" eb="20">
      <t>ヨテイ</t>
    </rPh>
    <phoneticPr fontId="3"/>
  </si>
  <si>
    <t>※　Ｄ欄には、(1)の表のH欄の補助予定金額を記入すること。</t>
    <rPh sb="11" eb="12">
      <t>ヒョウ</t>
    </rPh>
    <rPh sb="14" eb="15">
      <t>ラン</t>
    </rPh>
    <rPh sb="16" eb="18">
      <t>ホジョ</t>
    </rPh>
    <rPh sb="18" eb="20">
      <t>ヨテイ</t>
    </rPh>
    <phoneticPr fontId="3"/>
  </si>
  <si>
    <t>※　Ｇ欄には、補助事業者の総事業費から(1)の表の補助予定金額及び寄附金その他の収入予定額を控除した金額に１／２を乗じた額を記入すること。（小数点以下切り捨て）</t>
    <rPh sb="23" eb="24">
      <t>ヒョウ</t>
    </rPh>
    <rPh sb="27" eb="29">
      <t>ヨテイ</t>
    </rPh>
    <phoneticPr fontId="3"/>
  </si>
  <si>
    <r>
      <t>(1)</t>
    </r>
    <r>
      <rPr>
        <b/>
        <sz val="14"/>
        <color rgb="FF000000"/>
        <rFont val="游ゴシック"/>
        <family val="3"/>
        <charset val="128"/>
        <scheme val="minor"/>
      </rPr>
      <t>大月市保育所及び認定こども園等整備事業費補助金</t>
    </r>
    <r>
      <rPr>
        <b/>
        <sz val="14"/>
        <color theme="1"/>
        <rFont val="游ゴシック"/>
        <family val="3"/>
        <charset val="128"/>
        <scheme val="minor"/>
      </rPr>
      <t>所要額調書（国の制度分）</t>
    </r>
    <rPh sb="32" eb="33">
      <t>クニ</t>
    </rPh>
    <rPh sb="34" eb="36">
      <t>セイド</t>
    </rPh>
    <rPh sb="36" eb="37">
      <t>ブン</t>
    </rPh>
    <phoneticPr fontId="3"/>
  </si>
  <si>
    <t>(2)大月市幼稚園・保育所（園）の再編整備事業推進補助金所要額調書（市単独補助分）</t>
    <rPh sb="34" eb="35">
      <t>シ</t>
    </rPh>
    <rPh sb="35" eb="37">
      <t>タンドク</t>
    </rPh>
    <rPh sb="37" eb="39">
      <t>ホジョ</t>
    </rPh>
    <phoneticPr fontId="3"/>
  </si>
  <si>
    <t>0歳児室・調乳室</t>
    <rPh sb="1" eb="2">
      <t>サイ</t>
    </rPh>
    <rPh sb="2" eb="3">
      <t>ジ</t>
    </rPh>
    <rPh sb="3" eb="4">
      <t>シツ</t>
    </rPh>
    <rPh sb="5" eb="8">
      <t>チョウニュウシツ</t>
    </rPh>
    <phoneticPr fontId="3"/>
  </si>
  <si>
    <t>遊戯室・倉庫</t>
    <rPh sb="0" eb="3">
      <t>ユウギシツ</t>
    </rPh>
    <rPh sb="4" eb="6">
      <t>ソウコ</t>
    </rPh>
    <phoneticPr fontId="3"/>
  </si>
  <si>
    <t>更衣室・予備室</t>
    <rPh sb="0" eb="3">
      <t>コウイシツ</t>
    </rPh>
    <rPh sb="4" eb="7">
      <t>ヨビシツ</t>
    </rPh>
    <phoneticPr fontId="3"/>
  </si>
  <si>
    <t>医務室</t>
    <rPh sb="0" eb="2">
      <t>イム</t>
    </rPh>
    <rPh sb="2" eb="3">
      <t>シツ</t>
    </rPh>
    <phoneticPr fontId="3"/>
  </si>
  <si>
    <t>休憩室・倉庫</t>
    <rPh sb="0" eb="3">
      <t>キュウケイシツ</t>
    </rPh>
    <rPh sb="4" eb="6">
      <t>ソウコ</t>
    </rPh>
    <phoneticPr fontId="3"/>
  </si>
  <si>
    <t>調理室・食品庫</t>
    <rPh sb="0" eb="3">
      <t>チョウリシツ</t>
    </rPh>
    <rPh sb="4" eb="7">
      <t>ショクヒンコ</t>
    </rPh>
    <phoneticPr fontId="3"/>
  </si>
  <si>
    <t>様式４－４</t>
    <rPh sb="0" eb="2">
      <t>ヨウシキ</t>
    </rPh>
    <phoneticPr fontId="3"/>
  </si>
  <si>
    <t>様式４－３</t>
    <rPh sb="0" eb="2">
      <t>ヨウシキ</t>
    </rPh>
    <phoneticPr fontId="3"/>
  </si>
  <si>
    <t>様式４－２</t>
    <rPh sb="0" eb="2">
      <t>ヨウシキ</t>
    </rPh>
    <phoneticPr fontId="3"/>
  </si>
  <si>
    <t>様式４－１</t>
    <rPh sb="0" eb="2">
      <t>ヨウシキ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</si>
</sst>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_ "/>
    <numFmt numFmtId="177" formatCode="0.0%"/>
    <numFmt numFmtId="178" formatCode="0.00_);[Red]\(0.00\)"/>
    <numFmt numFmtId="179" formatCode="#,##0_ "/>
  </numFmts>
  <fonts count="33">
    <font>
      <sz val="11"/>
      <color theme="1"/>
      <name val="游ゴシック"/>
      <family val="2"/>
      <charset val="128"/>
      <scheme val="minor"/>
    </font>
    <font>
      <sz val="11"/>
      <name val="ＭＳ Ｐゴシック"/>
      <family val="3"/>
      <charset val="128"/>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sz val="11"/>
      <color theme="1"/>
      <name val="ＭＳ Ｐゴシック"/>
      <family val="3"/>
      <charset val="128"/>
    </font>
    <font>
      <sz val="11"/>
      <color theme="1"/>
      <name val="游ゴシック"/>
      <family val="2"/>
      <scheme val="minor"/>
    </font>
    <font>
      <sz val="6"/>
      <name val="游ゴシック"/>
      <family val="3"/>
      <charset val="128"/>
      <scheme val="minor"/>
    </font>
    <font>
      <sz val="12"/>
      <color theme="1"/>
      <name val="游ゴシック"/>
      <family val="2"/>
      <scheme val="minor"/>
    </font>
    <font>
      <sz val="12"/>
      <color theme="1"/>
      <name val="游ゴシック"/>
      <family val="3"/>
      <charset val="128"/>
      <scheme val="minor"/>
    </font>
    <font>
      <sz val="12"/>
      <color rgb="FFFF0000"/>
      <name val="游ゴシック"/>
      <family val="3"/>
      <charset val="128"/>
      <scheme val="minor"/>
    </font>
    <font>
      <b/>
      <sz val="14"/>
      <color rgb="FFFF0000"/>
      <name val="ＭＳ Ｐゴシック"/>
      <family val="3"/>
      <charset val="128"/>
    </font>
    <font>
      <b/>
      <sz val="11"/>
      <name val="ＭＳ Ｐゴシック"/>
      <family val="3"/>
      <charset val="128"/>
    </font>
    <font>
      <sz val="12"/>
      <name val="ＭＳ Ｐゴシック"/>
      <family val="3"/>
      <charset val="128"/>
    </font>
    <font>
      <b/>
      <sz val="14"/>
      <color theme="1"/>
      <name val="游ゴシック"/>
      <family val="3"/>
      <charset val="128"/>
      <scheme val="minor"/>
    </font>
    <font>
      <b/>
      <sz val="14"/>
      <name val="游ゴシック"/>
      <family val="3"/>
      <charset val="128"/>
      <scheme val="minor"/>
    </font>
    <font>
      <sz val="14"/>
      <color theme="1"/>
      <name val="游ゴシック"/>
      <family val="3"/>
      <charset val="128"/>
      <scheme val="minor"/>
    </font>
    <font>
      <sz val="14"/>
      <name val="游ゴシック"/>
      <family val="3"/>
      <charset val="128"/>
      <scheme val="minor"/>
    </font>
    <font>
      <sz val="14"/>
      <color theme="1"/>
      <name val="游ゴシック"/>
      <family val="2"/>
      <scheme val="minor"/>
    </font>
    <font>
      <b/>
      <u/>
      <sz val="14"/>
      <color theme="1"/>
      <name val="游ゴシック"/>
      <family val="3"/>
      <charset val="128"/>
      <scheme val="minor"/>
    </font>
    <font>
      <b/>
      <u/>
      <sz val="14"/>
      <color rgb="FFFF0000"/>
      <name val="ＭＳ Ｐゴシック"/>
      <family val="3"/>
      <charset val="128"/>
    </font>
    <font>
      <b/>
      <u/>
      <sz val="12"/>
      <color rgb="FFFF0000"/>
      <name val="ＭＳ Ｐゴシック"/>
      <family val="3"/>
      <charset val="128"/>
    </font>
    <font>
      <b/>
      <sz val="20"/>
      <name val="ＭＳ Ｐゴシック"/>
      <family val="3"/>
      <charset val="128"/>
    </font>
    <font>
      <b/>
      <sz val="20"/>
      <color theme="1"/>
      <name val="游ゴシック"/>
      <family val="3"/>
      <charset val="128"/>
      <scheme val="minor"/>
    </font>
    <font>
      <b/>
      <sz val="14"/>
      <color rgb="FFFF0000"/>
      <name val="游ゴシック"/>
      <family val="3"/>
      <charset val="128"/>
      <scheme val="minor"/>
    </font>
    <font>
      <b/>
      <sz val="11"/>
      <color rgb="FFFF0000"/>
      <name val="ＭＳ Ｐゴシック"/>
      <family val="3"/>
      <charset val="128"/>
    </font>
    <font>
      <sz val="14"/>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b/>
      <sz val="14"/>
      <color rgb="FF000000"/>
      <name val="游ゴシック"/>
      <family val="3"/>
      <charset val="128"/>
      <scheme val="minor"/>
    </font>
    <font>
      <b/>
      <sz val="11"/>
      <color theme="1"/>
      <name val="游ゴシック"/>
      <family val="3"/>
      <charset val="128"/>
      <scheme val="minor"/>
    </font>
    <font>
      <b/>
      <sz val="12"/>
      <color indexed="81"/>
      <name val="MS P 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double">
        <color indexed="64"/>
      </bottom>
      <diagonal/>
    </border>
    <border>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right style="medium">
        <color indexed="64"/>
      </right>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bottom style="thin">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tted">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left style="thin">
        <color indexed="64"/>
      </left>
      <right/>
      <top/>
      <bottom/>
      <diagonal/>
    </border>
    <border>
      <left style="thin">
        <color indexed="64"/>
      </left>
      <right style="thin">
        <color indexed="64"/>
      </right>
      <top style="double">
        <color indexed="64"/>
      </top>
      <bottom style="thin">
        <color indexed="64"/>
      </bottom>
      <diagonal/>
    </border>
    <border>
      <left style="thin">
        <color indexed="64"/>
      </left>
      <right style="dotted">
        <color indexed="64"/>
      </right>
      <top style="double">
        <color indexed="64"/>
      </top>
      <bottom style="thin">
        <color indexed="64"/>
      </bottom>
      <diagonal/>
    </border>
    <border>
      <left style="dotted">
        <color indexed="64"/>
      </left>
      <right style="dotted">
        <color indexed="64"/>
      </right>
      <top style="double">
        <color indexed="64"/>
      </top>
      <bottom style="thin">
        <color indexed="64"/>
      </bottom>
      <diagonal/>
    </border>
    <border>
      <left style="dotted">
        <color indexed="64"/>
      </left>
      <right style="medium">
        <color indexed="64"/>
      </right>
      <top style="double">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medium">
        <color indexed="64"/>
      </bottom>
      <diagonal/>
    </border>
    <border>
      <left style="medium">
        <color indexed="64"/>
      </left>
      <right style="double">
        <color indexed="64"/>
      </right>
      <top style="thin">
        <color indexed="64"/>
      </top>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double">
        <color indexed="64"/>
      </bottom>
      <diagonal/>
    </border>
    <border>
      <left style="medium">
        <color indexed="64"/>
      </left>
      <right style="double">
        <color indexed="64"/>
      </right>
      <top/>
      <bottom/>
      <diagonal/>
    </border>
    <border diagonalUp="1">
      <left style="dotted">
        <color indexed="64"/>
      </left>
      <right style="thin">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medium">
        <color indexed="64"/>
      </bottom>
      <diagonal/>
    </border>
    <border>
      <left style="medium">
        <color indexed="64"/>
      </left>
      <right style="double">
        <color indexed="64"/>
      </right>
      <top style="thin">
        <color indexed="64"/>
      </top>
      <bottom style="medium">
        <color indexed="64"/>
      </bottom>
      <diagonal/>
    </border>
    <border>
      <left style="dotted">
        <color indexed="64"/>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style="thin">
        <color indexed="64"/>
      </bottom>
      <diagonal/>
    </border>
    <border diagonalUp="1">
      <left style="dotted">
        <color indexed="64"/>
      </left>
      <right style="medium">
        <color indexed="64"/>
      </right>
      <top style="thin">
        <color indexed="64"/>
      </top>
      <bottom style="thin">
        <color indexed="64"/>
      </bottom>
      <diagonal style="thin">
        <color indexed="64"/>
      </diagonal>
    </border>
    <border>
      <left style="medium">
        <color indexed="64"/>
      </left>
      <right/>
      <top/>
      <bottom style="medium">
        <color indexed="64"/>
      </bottom>
      <diagonal/>
    </border>
    <border>
      <left/>
      <right style="dotted">
        <color indexed="64"/>
      </right>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diagonalUp="1">
      <left/>
      <right style="dotted">
        <color indexed="64"/>
      </right>
      <top style="thin">
        <color indexed="64"/>
      </top>
      <bottom style="thin">
        <color indexed="64"/>
      </bottom>
      <diagonal style="thin">
        <color indexed="64"/>
      </diagonal>
    </border>
    <border>
      <left/>
      <right style="dotted">
        <color indexed="64"/>
      </right>
      <top style="thin">
        <color indexed="64"/>
      </top>
      <bottom style="thin">
        <color indexed="64"/>
      </bottom>
      <diagonal/>
    </border>
    <border>
      <left/>
      <right style="double">
        <color indexed="64"/>
      </right>
      <top style="medium">
        <color indexed="64"/>
      </top>
      <bottom/>
      <diagonal/>
    </border>
    <border>
      <left/>
      <right style="double">
        <color indexed="64"/>
      </right>
      <top/>
      <bottom style="thin">
        <color indexed="64"/>
      </bottom>
      <diagonal/>
    </border>
    <border>
      <left/>
      <right style="double">
        <color indexed="64"/>
      </right>
      <top style="thin">
        <color indexed="64"/>
      </top>
      <bottom style="dotted">
        <color indexed="64"/>
      </bottom>
      <diagonal/>
    </border>
    <border>
      <left/>
      <right style="double">
        <color indexed="64"/>
      </right>
      <top style="dotted">
        <color indexed="64"/>
      </top>
      <bottom style="dotted">
        <color indexed="64"/>
      </bottom>
      <diagonal/>
    </border>
    <border>
      <left/>
      <right style="double">
        <color indexed="64"/>
      </right>
      <top style="thin">
        <color indexed="64"/>
      </top>
      <bottom style="thin">
        <color indexed="64"/>
      </bottom>
      <diagonal/>
    </border>
    <border>
      <left/>
      <right style="double">
        <color indexed="64"/>
      </right>
      <top/>
      <bottom style="medium">
        <color indexed="64"/>
      </bottom>
      <diagonal/>
    </border>
    <border>
      <left/>
      <right style="double">
        <color indexed="64"/>
      </right>
      <top/>
      <bottom style="double">
        <color indexed="64"/>
      </bottom>
      <diagonal/>
    </border>
    <border>
      <left/>
      <right style="dotted">
        <color indexed="64"/>
      </right>
      <top/>
      <bottom style="double">
        <color indexed="64"/>
      </bottom>
      <diagonal/>
    </border>
    <border>
      <left style="dotted">
        <color indexed="64"/>
      </left>
      <right style="dotted">
        <color indexed="64"/>
      </right>
      <top/>
      <bottom style="double">
        <color indexed="64"/>
      </bottom>
      <diagonal/>
    </border>
    <border>
      <left/>
      <right/>
      <top/>
      <bottom style="double">
        <color indexed="64"/>
      </bottom>
      <diagonal/>
    </border>
    <border>
      <left style="dotted">
        <color indexed="64"/>
      </left>
      <right style="medium">
        <color indexed="64"/>
      </right>
      <top/>
      <bottom style="double">
        <color indexed="64"/>
      </bottom>
      <diagonal/>
    </border>
    <border>
      <left style="medium">
        <color indexed="64"/>
      </left>
      <right/>
      <top/>
      <bottom style="double">
        <color indexed="64"/>
      </bottom>
      <diagonal/>
    </border>
    <border>
      <left style="dotted">
        <color indexed="64"/>
      </left>
      <right style="dotted">
        <color indexed="64"/>
      </right>
      <top style="dotted">
        <color indexed="64"/>
      </top>
      <bottom style="double">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right style="thin">
        <color indexed="64"/>
      </right>
      <top/>
      <bottom style="medium">
        <color indexed="64"/>
      </bottom>
      <diagonal/>
    </border>
    <border diagonalUp="1">
      <left style="thin">
        <color indexed="64"/>
      </left>
      <right style="dotted">
        <color indexed="64"/>
      </right>
      <top/>
      <bottom style="medium">
        <color indexed="64"/>
      </bottom>
      <diagonal style="thin">
        <color indexed="64"/>
      </diagonal>
    </border>
    <border diagonalUp="1">
      <left style="dotted">
        <color indexed="64"/>
      </left>
      <right style="dotted">
        <color indexed="64"/>
      </right>
      <top/>
      <bottom style="medium">
        <color indexed="64"/>
      </bottom>
      <diagonal style="thin">
        <color indexed="64"/>
      </diagonal>
    </border>
    <border diagonalUp="1">
      <left style="dotted">
        <color indexed="64"/>
      </left>
      <right style="medium">
        <color indexed="64"/>
      </right>
      <top/>
      <bottom style="medium">
        <color indexed="64"/>
      </bottom>
      <diagonal style="thin">
        <color indexed="64"/>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tted">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dotted">
        <color indexed="64"/>
      </right>
      <top/>
      <bottom style="double">
        <color indexed="64"/>
      </bottom>
      <diagonal/>
    </border>
    <border>
      <left style="dotted">
        <color indexed="64"/>
      </left>
      <right style="medium">
        <color indexed="64"/>
      </right>
      <top style="dotted">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ck">
        <color indexed="64"/>
      </left>
      <right style="thick">
        <color indexed="64"/>
      </right>
      <top style="thick">
        <color indexed="64"/>
      </top>
      <bottom style="thick">
        <color indexed="64"/>
      </bottom>
      <diagonal/>
    </border>
    <border diagonalUp="1">
      <left/>
      <right/>
      <top style="double">
        <color indexed="64"/>
      </top>
      <bottom style="double">
        <color indexed="64"/>
      </bottom>
      <diagonal style="thin">
        <color indexed="64"/>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top style="double">
        <color indexed="64"/>
      </top>
      <bottom style="thin">
        <color indexed="64"/>
      </bottom>
      <diagonal/>
    </border>
    <border diagonalUp="1">
      <left style="dotted">
        <color indexed="64"/>
      </left>
      <right style="dotted">
        <color indexed="64"/>
      </right>
      <top style="double">
        <color indexed="64"/>
      </top>
      <bottom/>
      <diagonal style="thin">
        <color indexed="64"/>
      </diagonal>
    </border>
    <border diagonalUp="1">
      <left style="dotted">
        <color indexed="64"/>
      </left>
      <right style="medium">
        <color indexed="64"/>
      </right>
      <top style="double">
        <color indexed="64"/>
      </top>
      <bottom/>
      <diagonal style="thin">
        <color indexed="64"/>
      </diagonal>
    </border>
    <border>
      <left/>
      <right/>
      <top style="dotted">
        <color indexed="64"/>
      </top>
      <bottom style="double">
        <color indexed="64"/>
      </bottom>
      <diagonal/>
    </border>
    <border>
      <left/>
      <right style="double">
        <color indexed="64"/>
      </right>
      <top style="dotted">
        <color indexed="64"/>
      </top>
      <bottom style="double">
        <color indexed="64"/>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top style="thin">
        <color indexed="64"/>
      </top>
      <bottom style="double">
        <color indexed="64"/>
      </bottom>
      <diagonal/>
    </border>
    <border>
      <left style="dotted">
        <color indexed="64"/>
      </left>
      <right/>
      <top style="double">
        <color indexed="64"/>
      </top>
      <bottom style="thin">
        <color indexed="64"/>
      </bottom>
      <diagonal/>
    </border>
    <border>
      <left style="dotted">
        <color indexed="64"/>
      </left>
      <right/>
      <top style="thin">
        <color indexed="64"/>
      </top>
      <bottom style="thin">
        <color indexed="64"/>
      </bottom>
      <diagonal/>
    </border>
    <border>
      <left style="mediumDashed">
        <color indexed="64"/>
      </left>
      <right style="dotted">
        <color indexed="64"/>
      </right>
      <top style="medium">
        <color indexed="64"/>
      </top>
      <bottom style="thin">
        <color indexed="64"/>
      </bottom>
      <diagonal/>
    </border>
    <border>
      <left style="mediumDashed">
        <color indexed="64"/>
      </left>
      <right style="dotted">
        <color indexed="64"/>
      </right>
      <top style="thin">
        <color indexed="64"/>
      </top>
      <bottom style="double">
        <color indexed="64"/>
      </bottom>
      <diagonal/>
    </border>
    <border>
      <left style="mediumDashed">
        <color indexed="64"/>
      </left>
      <right style="dotted">
        <color indexed="64"/>
      </right>
      <top style="double">
        <color indexed="64"/>
      </top>
      <bottom style="thin">
        <color indexed="64"/>
      </bottom>
      <diagonal/>
    </border>
    <border>
      <left style="mediumDashed">
        <color indexed="64"/>
      </left>
      <right style="dotted">
        <color indexed="64"/>
      </right>
      <top style="thin">
        <color indexed="64"/>
      </top>
      <bottom style="thin">
        <color indexed="64"/>
      </bottom>
      <diagonal/>
    </border>
    <border>
      <left style="mediumDashed">
        <color indexed="64"/>
      </left>
      <right style="dotted">
        <color indexed="64"/>
      </right>
      <top style="thin">
        <color indexed="64"/>
      </top>
      <bottom style="medium">
        <color indexed="64"/>
      </bottom>
      <diagonal/>
    </border>
    <border>
      <left/>
      <right style="mediumDashed">
        <color indexed="64"/>
      </right>
      <top/>
      <bottom style="medium">
        <color indexed="64"/>
      </bottom>
      <diagonal/>
    </border>
    <border>
      <left style="mediumDashed">
        <color indexed="64"/>
      </left>
      <right/>
      <top/>
      <bottom style="medium">
        <color indexed="64"/>
      </bottom>
      <diagonal/>
    </border>
    <border diagonalUp="1">
      <left style="dotted">
        <color indexed="64"/>
      </left>
      <right style="thin">
        <color indexed="64"/>
      </right>
      <top style="dotted">
        <color indexed="64"/>
      </top>
      <bottom style="dotted">
        <color indexed="64"/>
      </bottom>
      <diagonal style="thin">
        <color indexed="64"/>
      </diagonal>
    </border>
    <border>
      <left/>
      <right style="thin">
        <color indexed="64"/>
      </right>
      <top style="dotted">
        <color indexed="64"/>
      </top>
      <bottom/>
      <diagonal/>
    </border>
    <border>
      <left/>
      <right style="thin">
        <color indexed="64"/>
      </right>
      <top/>
      <bottom style="dotted">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thin">
        <color indexed="64"/>
      </left>
      <right/>
      <top/>
      <bottom style="dashed">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s>
  <cellStyleXfs count="5">
    <xf numFmtId="0" fontId="0" fillId="0" borderId="0">
      <alignment vertical="center"/>
    </xf>
    <xf numFmtId="0" fontId="1" fillId="0" borderId="0"/>
    <xf numFmtId="0" fontId="6" fillId="0" borderId="0"/>
    <xf numFmtId="0" fontId="7" fillId="0" borderId="0"/>
    <xf numFmtId="38" fontId="28" fillId="0" borderId="0" applyFont="0" applyFill="0" applyBorder="0" applyAlignment="0" applyProtection="0">
      <alignment vertical="center"/>
    </xf>
  </cellStyleXfs>
  <cellXfs count="340">
    <xf numFmtId="0" fontId="0" fillId="0" borderId="0" xfId="0">
      <alignment vertical="center"/>
    </xf>
    <xf numFmtId="0" fontId="2" fillId="0" borderId="0" xfId="1" applyFont="1" applyAlignment="1">
      <alignment vertical="center"/>
    </xf>
    <xf numFmtId="0" fontId="1" fillId="0" borderId="0" xfId="1"/>
    <xf numFmtId="0" fontId="1" fillId="0" borderId="0" xfId="1" applyFont="1"/>
    <xf numFmtId="0" fontId="1" fillId="0" borderId="0" xfId="1" applyAlignment="1">
      <alignment horizontal="right"/>
    </xf>
    <xf numFmtId="0" fontId="1" fillId="0" borderId="0" xfId="1" applyBorder="1"/>
    <xf numFmtId="0" fontId="1" fillId="0" borderId="0" xfId="1" applyAlignment="1">
      <alignment vertical="center"/>
    </xf>
    <xf numFmtId="0" fontId="5" fillId="0" borderId="0" xfId="1" applyFont="1" applyAlignment="1">
      <alignment horizontal="right" vertical="center"/>
    </xf>
    <xf numFmtId="0" fontId="5" fillId="0" borderId="0" xfId="1" applyFont="1" applyAlignment="1">
      <alignment vertical="center"/>
    </xf>
    <xf numFmtId="0" fontId="1" fillId="0" borderId="0" xfId="1" applyBorder="1" applyAlignment="1">
      <alignment horizontal="center" vertical="center"/>
    </xf>
    <xf numFmtId="0" fontId="1" fillId="0" borderId="15" xfId="1" applyBorder="1" applyAlignment="1">
      <alignment horizontal="center" vertical="center"/>
    </xf>
    <xf numFmtId="0" fontId="1" fillId="0" borderId="15" xfId="1" applyBorder="1"/>
    <xf numFmtId="0" fontId="9" fillId="0" borderId="0" xfId="3" applyFont="1"/>
    <xf numFmtId="0" fontId="7" fillId="0" borderId="0" xfId="3"/>
    <xf numFmtId="0" fontId="7" fillId="0" borderId="0" xfId="3" applyAlignment="1">
      <alignment vertical="center"/>
    </xf>
    <xf numFmtId="0" fontId="11" fillId="0" borderId="0" xfId="3" applyFont="1" applyBorder="1"/>
    <xf numFmtId="0" fontId="10" fillId="0" borderId="0" xfId="3" applyFont="1" applyBorder="1"/>
    <xf numFmtId="0" fontId="10" fillId="0" borderId="0" xfId="3" applyFont="1"/>
    <xf numFmtId="0" fontId="1" fillId="0" borderId="0" xfId="1" applyBorder="1" applyAlignment="1">
      <alignment horizontal="center"/>
    </xf>
    <xf numFmtId="0" fontId="1" fillId="0" borderId="0" xfId="1" applyBorder="1" applyAlignment="1">
      <alignment horizontal="center" vertical="center"/>
    </xf>
    <xf numFmtId="177" fontId="12" fillId="2" borderId="0" xfId="1" applyNumberFormat="1" applyFont="1" applyFill="1" applyAlignment="1">
      <alignment horizontal="center" vertical="center"/>
    </xf>
    <xf numFmtId="0" fontId="1" fillId="0" borderId="17" xfId="1" applyBorder="1" applyAlignment="1">
      <alignment horizontal="center" vertical="center"/>
    </xf>
    <xf numFmtId="0" fontId="1" fillId="0" borderId="13" xfId="1" applyBorder="1" applyAlignment="1">
      <alignment horizontal="center" vertical="center"/>
    </xf>
    <xf numFmtId="0" fontId="1" fillId="0" borderId="14" xfId="1" applyBorder="1" applyAlignment="1">
      <alignment horizontal="center" vertical="center"/>
    </xf>
    <xf numFmtId="176" fontId="5" fillId="2" borderId="0" xfId="1" applyNumberFormat="1" applyFont="1" applyFill="1" applyAlignment="1">
      <alignment horizontal="center" vertical="center"/>
    </xf>
    <xf numFmtId="0" fontId="13" fillId="0" borderId="40" xfId="1" applyFont="1" applyBorder="1"/>
    <xf numFmtId="0" fontId="13" fillId="0" borderId="16" xfId="1" applyFont="1" applyBorder="1" applyAlignment="1">
      <alignment horizontal="center" vertical="center"/>
    </xf>
    <xf numFmtId="0" fontId="13" fillId="0" borderId="11" xfId="1" applyFont="1" applyBorder="1" applyAlignment="1">
      <alignment horizontal="center" vertical="center"/>
    </xf>
    <xf numFmtId="0" fontId="13" fillId="0" borderId="12" xfId="1" applyFont="1" applyBorder="1" applyAlignment="1">
      <alignment horizontal="center" vertical="center"/>
    </xf>
    <xf numFmtId="0" fontId="1" fillId="0" borderId="0" xfId="1" applyAlignment="1">
      <alignment wrapText="1"/>
    </xf>
    <xf numFmtId="0" fontId="9" fillId="0" borderId="0" xfId="3" applyFont="1" applyAlignment="1">
      <alignment horizontal="right"/>
    </xf>
    <xf numFmtId="0" fontId="15" fillId="0" borderId="7" xfId="3" applyFont="1" applyBorder="1"/>
    <xf numFmtId="0" fontId="15" fillId="0" borderId="81" xfId="3" applyFont="1" applyBorder="1"/>
    <xf numFmtId="0" fontId="15" fillId="0" borderId="69" xfId="3" applyFont="1" applyBorder="1"/>
    <xf numFmtId="0" fontId="15" fillId="0" borderId="0" xfId="3" applyFont="1" applyBorder="1"/>
    <xf numFmtId="0" fontId="15" fillId="0" borderId="21" xfId="3" applyFont="1" applyBorder="1"/>
    <xf numFmtId="0" fontId="15" fillId="0" borderId="82" xfId="3" applyFont="1" applyBorder="1"/>
    <xf numFmtId="0" fontId="15" fillId="0" borderId="25" xfId="3" applyFont="1" applyBorder="1"/>
    <xf numFmtId="0" fontId="15" fillId="0" borderId="83" xfId="3" applyFont="1" applyBorder="1"/>
    <xf numFmtId="0" fontId="15" fillId="0" borderId="74" xfId="3" applyFont="1" applyBorder="1"/>
    <xf numFmtId="0" fontId="15" fillId="0" borderId="62" xfId="3" applyFont="1" applyBorder="1"/>
    <xf numFmtId="0" fontId="15" fillId="0" borderId="85" xfId="3" applyFont="1" applyBorder="1"/>
    <xf numFmtId="0" fontId="16" fillId="0" borderId="88" xfId="3" applyFont="1" applyBorder="1" applyAlignment="1">
      <alignment horizontal="center" vertical="center" wrapText="1"/>
    </xf>
    <xf numFmtId="0" fontId="16" fillId="0" borderId="90" xfId="3" applyFont="1" applyBorder="1" applyAlignment="1">
      <alignment horizontal="center" vertical="center" wrapText="1"/>
    </xf>
    <xf numFmtId="178" fontId="1" fillId="0" borderId="1" xfId="1" applyNumberFormat="1" applyFont="1" applyBorder="1" applyAlignment="1">
      <alignment horizontal="center" vertical="center"/>
    </xf>
    <xf numFmtId="178" fontId="1" fillId="0" borderId="46" xfId="1" applyNumberFormat="1" applyBorder="1" applyAlignment="1">
      <alignment horizontal="center" vertical="center"/>
    </xf>
    <xf numFmtId="178" fontId="1" fillId="0" borderId="1" xfId="1" applyNumberFormat="1" applyBorder="1" applyAlignment="1">
      <alignment horizontal="center" vertical="center"/>
    </xf>
    <xf numFmtId="178" fontId="1" fillId="0" borderId="42" xfId="1" applyNumberFormat="1" applyBorder="1" applyAlignment="1">
      <alignment horizontal="center" vertical="center"/>
    </xf>
    <xf numFmtId="178" fontId="1" fillId="0" borderId="5" xfId="1" applyNumberFormat="1" applyBorder="1" applyAlignment="1">
      <alignment horizontal="center" vertical="center"/>
    </xf>
    <xf numFmtId="0" fontId="16" fillId="0" borderId="7" xfId="3" applyFont="1" applyFill="1" applyBorder="1"/>
    <xf numFmtId="0" fontId="16" fillId="0" borderId="81" xfId="3" applyFont="1" applyFill="1" applyBorder="1"/>
    <xf numFmtId="179" fontId="17" fillId="2" borderId="75" xfId="3" applyNumberFormat="1" applyFont="1" applyFill="1" applyBorder="1" applyAlignment="1">
      <alignment horizontal="center" vertical="center"/>
    </xf>
    <xf numFmtId="179" fontId="17" fillId="2" borderId="20" xfId="3" applyNumberFormat="1" applyFont="1" applyFill="1" applyBorder="1" applyAlignment="1">
      <alignment horizontal="center" vertical="center"/>
    </xf>
    <xf numFmtId="179" fontId="17" fillId="2" borderId="18" xfId="3" applyNumberFormat="1" applyFont="1" applyFill="1" applyBorder="1" applyAlignment="1">
      <alignment horizontal="center" vertical="center"/>
    </xf>
    <xf numFmtId="179" fontId="17" fillId="2" borderId="19" xfId="3" applyNumberFormat="1" applyFont="1" applyFill="1" applyBorder="1" applyAlignment="1">
      <alignment horizontal="center" vertical="center"/>
    </xf>
    <xf numFmtId="179" fontId="17" fillId="2" borderId="41" xfId="3" applyNumberFormat="1" applyFont="1" applyFill="1" applyBorder="1" applyAlignment="1">
      <alignment horizontal="center" vertical="center"/>
    </xf>
    <xf numFmtId="179" fontId="17" fillId="2" borderId="24" xfId="3" applyNumberFormat="1" applyFont="1" applyFill="1" applyBorder="1" applyAlignment="1">
      <alignment horizontal="center" vertical="center"/>
    </xf>
    <xf numFmtId="179" fontId="17" fillId="2" borderId="22" xfId="3" applyNumberFormat="1" applyFont="1" applyFill="1" applyBorder="1" applyAlignment="1">
      <alignment horizontal="center" vertical="center"/>
    </xf>
    <xf numFmtId="179" fontId="17" fillId="2" borderId="70" xfId="3" applyNumberFormat="1" applyFont="1" applyFill="1" applyBorder="1" applyAlignment="1">
      <alignment horizontal="center" vertical="center"/>
    </xf>
    <xf numFmtId="179" fontId="17" fillId="2" borderId="28" xfId="3" applyNumberFormat="1" applyFont="1" applyFill="1" applyBorder="1" applyAlignment="1">
      <alignment horizontal="center" vertical="center"/>
    </xf>
    <xf numFmtId="179" fontId="17" fillId="2" borderId="26" xfId="3" applyNumberFormat="1" applyFont="1" applyFill="1" applyBorder="1" applyAlignment="1">
      <alignment horizontal="center" vertical="center"/>
    </xf>
    <xf numFmtId="179" fontId="17" fillId="2" borderId="71" xfId="3" applyNumberFormat="1" applyFont="1" applyFill="1" applyBorder="1" applyAlignment="1">
      <alignment horizontal="center" vertical="center"/>
    </xf>
    <xf numFmtId="179" fontId="17" fillId="2" borderId="64" xfId="3" applyNumberFormat="1" applyFont="1" applyFill="1" applyBorder="1" applyAlignment="1">
      <alignment horizontal="center" vertical="center"/>
    </xf>
    <xf numFmtId="179" fontId="17" fillId="2" borderId="65" xfId="3" applyNumberFormat="1" applyFont="1" applyFill="1" applyBorder="1" applyAlignment="1">
      <alignment horizontal="center" vertical="center"/>
    </xf>
    <xf numFmtId="179" fontId="17" fillId="2" borderId="72" xfId="3" applyNumberFormat="1" applyFont="1" applyFill="1" applyBorder="1" applyAlignment="1">
      <alignment horizontal="center" vertical="center"/>
    </xf>
    <xf numFmtId="179" fontId="18" fillId="2" borderId="18" xfId="3" applyNumberFormat="1" applyFont="1" applyFill="1" applyBorder="1" applyAlignment="1">
      <alignment horizontal="center" vertical="center"/>
    </xf>
    <xf numFmtId="179" fontId="18" fillId="2" borderId="41" xfId="3" applyNumberFormat="1" applyFont="1" applyFill="1" applyBorder="1" applyAlignment="1">
      <alignment horizontal="center" vertical="center"/>
    </xf>
    <xf numFmtId="179" fontId="17" fillId="2" borderId="79" xfId="3" applyNumberFormat="1" applyFont="1" applyFill="1" applyBorder="1" applyAlignment="1">
      <alignment horizontal="center" vertical="center"/>
    </xf>
    <xf numFmtId="179" fontId="17" fillId="2" borderId="9" xfId="3" applyNumberFormat="1" applyFont="1" applyFill="1" applyBorder="1" applyAlignment="1">
      <alignment horizontal="center" vertical="center"/>
    </xf>
    <xf numFmtId="179" fontId="17" fillId="2" borderId="3" xfId="3" applyNumberFormat="1" applyFont="1" applyFill="1" applyBorder="1" applyAlignment="1">
      <alignment horizontal="center" vertical="center"/>
    </xf>
    <xf numFmtId="179" fontId="17" fillId="2" borderId="8" xfId="3" applyNumberFormat="1" applyFont="1" applyFill="1" applyBorder="1" applyAlignment="1">
      <alignment horizontal="center" vertical="center"/>
    </xf>
    <xf numFmtId="179" fontId="17" fillId="2" borderId="35" xfId="3" applyNumberFormat="1" applyFont="1" applyFill="1" applyBorder="1" applyAlignment="1">
      <alignment horizontal="center" vertical="center"/>
    </xf>
    <xf numFmtId="0" fontId="2" fillId="0" borderId="10" xfId="1" applyFont="1" applyBorder="1" applyAlignment="1">
      <alignment horizontal="center" vertical="center"/>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5" fillId="0" borderId="0" xfId="1" applyFont="1" applyAlignment="1">
      <alignment horizontal="right"/>
    </xf>
    <xf numFmtId="0" fontId="19" fillId="0" borderId="0" xfId="3" applyFont="1"/>
    <xf numFmtId="0" fontId="5" fillId="2" borderId="63"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177" fontId="17" fillId="2" borderId="0" xfId="3" applyNumberFormat="1" applyFont="1" applyFill="1" applyAlignment="1">
      <alignment horizontal="center"/>
    </xf>
    <xf numFmtId="179" fontId="18" fillId="2" borderId="77" xfId="3" applyNumberFormat="1" applyFont="1" applyFill="1" applyBorder="1" applyAlignment="1">
      <alignment horizontal="center" vertical="center"/>
    </xf>
    <xf numFmtId="179" fontId="17" fillId="2" borderId="27" xfId="3" applyNumberFormat="1" applyFont="1" applyFill="1" applyBorder="1" applyAlignment="1">
      <alignment horizontal="center" vertical="center"/>
    </xf>
    <xf numFmtId="0" fontId="14" fillId="0" borderId="0" xfId="1" applyFont="1"/>
    <xf numFmtId="0" fontId="14" fillId="0" borderId="0" xfId="1" applyFont="1" applyAlignment="1">
      <alignment horizontal="right"/>
    </xf>
    <xf numFmtId="179" fontId="18" fillId="3" borderId="29" xfId="3" applyNumberFormat="1" applyFont="1" applyFill="1" applyBorder="1" applyAlignment="1">
      <alignment horizontal="center" vertical="center"/>
    </xf>
    <xf numFmtId="179" fontId="18" fillId="3" borderId="30" xfId="3" applyNumberFormat="1" applyFont="1" applyFill="1" applyBorder="1" applyAlignment="1">
      <alignment horizontal="center" vertical="center"/>
    </xf>
    <xf numFmtId="179" fontId="18" fillId="3" borderId="78" xfId="3" applyNumberFormat="1" applyFont="1" applyFill="1" applyBorder="1" applyAlignment="1">
      <alignment horizontal="center" vertical="center"/>
    </xf>
    <xf numFmtId="179" fontId="18" fillId="3" borderId="61" xfId="3" applyNumberFormat="1" applyFont="1" applyFill="1" applyBorder="1" applyAlignment="1">
      <alignment horizontal="center" vertical="center"/>
    </xf>
    <xf numFmtId="179" fontId="18" fillId="3" borderId="31" xfId="3" applyNumberFormat="1" applyFont="1" applyFill="1" applyBorder="1" applyAlignment="1">
      <alignment horizontal="center" vertical="center"/>
    </xf>
    <xf numFmtId="179" fontId="18" fillId="3" borderId="73" xfId="3" applyNumberFormat="1" applyFont="1" applyFill="1" applyBorder="1" applyAlignment="1">
      <alignment horizontal="center" vertical="center"/>
    </xf>
    <xf numFmtId="179" fontId="17" fillId="3" borderId="60" xfId="3" applyNumberFormat="1" applyFont="1" applyFill="1" applyBorder="1" applyAlignment="1">
      <alignment horizontal="center" vertical="center"/>
    </xf>
    <xf numFmtId="179" fontId="17" fillId="3" borderId="73" xfId="3" applyNumberFormat="1" applyFont="1" applyFill="1" applyBorder="1" applyAlignment="1">
      <alignment horizontal="center" vertical="center"/>
    </xf>
    <xf numFmtId="0" fontId="15" fillId="0" borderId="0" xfId="3" applyFont="1" applyAlignment="1">
      <alignment horizontal="right"/>
    </xf>
    <xf numFmtId="179" fontId="17" fillId="2" borderId="96" xfId="3" applyNumberFormat="1" applyFont="1" applyFill="1" applyBorder="1" applyAlignment="1">
      <alignment horizontal="center" vertical="center"/>
    </xf>
    <xf numFmtId="179" fontId="17" fillId="2" borderId="97" xfId="3" applyNumberFormat="1" applyFont="1" applyFill="1" applyBorder="1" applyAlignment="1">
      <alignment horizontal="center" vertical="center"/>
    </xf>
    <xf numFmtId="179" fontId="17" fillId="3" borderId="98" xfId="3" applyNumberFormat="1" applyFont="1" applyFill="1" applyBorder="1" applyAlignment="1">
      <alignment horizontal="center" vertical="center"/>
    </xf>
    <xf numFmtId="179" fontId="17" fillId="3" borderId="99" xfId="3" applyNumberFormat="1" applyFont="1" applyFill="1" applyBorder="1" applyAlignment="1">
      <alignment horizontal="center" vertical="center"/>
    </xf>
    <xf numFmtId="179" fontId="17" fillId="3" borderId="100" xfId="3" applyNumberFormat="1" applyFont="1" applyFill="1" applyBorder="1" applyAlignment="1">
      <alignment horizontal="center" vertical="center"/>
    </xf>
    <xf numFmtId="0" fontId="15" fillId="0" borderId="101" xfId="3" applyFont="1" applyBorder="1"/>
    <xf numFmtId="0" fontId="15" fillId="0" borderId="102" xfId="3" applyFont="1" applyBorder="1"/>
    <xf numFmtId="0" fontId="15" fillId="0" borderId="103" xfId="3" applyFont="1" applyBorder="1"/>
    <xf numFmtId="179" fontId="17" fillId="2" borderId="104" xfId="3" applyNumberFormat="1" applyFont="1" applyFill="1" applyBorder="1" applyAlignment="1">
      <alignment horizontal="center" vertical="center"/>
    </xf>
    <xf numFmtId="0" fontId="15" fillId="0" borderId="91" xfId="3" applyFont="1" applyBorder="1"/>
    <xf numFmtId="0" fontId="15" fillId="0" borderId="89" xfId="3" applyFont="1" applyBorder="1"/>
    <xf numFmtId="179" fontId="17" fillId="2" borderId="88" xfId="3" applyNumberFormat="1" applyFont="1" applyFill="1" applyBorder="1" applyAlignment="1">
      <alignment horizontal="center" vertical="center"/>
    </xf>
    <xf numFmtId="179" fontId="17" fillId="2" borderId="105" xfId="3" applyNumberFormat="1" applyFont="1" applyFill="1" applyBorder="1" applyAlignment="1">
      <alignment horizontal="center" vertical="center"/>
    </xf>
    <xf numFmtId="179" fontId="17" fillId="2" borderId="92" xfId="3" applyNumberFormat="1" applyFont="1" applyFill="1" applyBorder="1" applyAlignment="1">
      <alignment horizontal="center" vertical="center"/>
    </xf>
    <xf numFmtId="179" fontId="17" fillId="2" borderId="107" xfId="3" applyNumberFormat="1" applyFont="1" applyFill="1" applyBorder="1" applyAlignment="1">
      <alignment horizontal="center" vertical="center"/>
    </xf>
    <xf numFmtId="0" fontId="1" fillId="0" borderId="0" xfId="1" applyFont="1" applyAlignment="1">
      <alignment horizontal="right"/>
    </xf>
    <xf numFmtId="0" fontId="13" fillId="0" borderId="54" xfId="1" applyFont="1" applyBorder="1" applyAlignment="1">
      <alignment horizontal="center" vertical="center"/>
    </xf>
    <xf numFmtId="176" fontId="1" fillId="2" borderId="36" xfId="1" applyNumberFormat="1" applyFill="1" applyBorder="1" applyAlignment="1">
      <alignment horizontal="center" vertical="center"/>
    </xf>
    <xf numFmtId="179" fontId="17" fillId="2" borderId="0" xfId="3" applyNumberFormat="1" applyFont="1" applyFill="1" applyBorder="1" applyAlignment="1">
      <alignment horizontal="center" vertical="center"/>
    </xf>
    <xf numFmtId="0" fontId="16" fillId="0" borderId="113" xfId="3" applyFont="1" applyBorder="1" applyAlignment="1">
      <alignment horizontal="center" vertical="center" wrapText="1"/>
    </xf>
    <xf numFmtId="0" fontId="16" fillId="0" borderId="114" xfId="3" applyFont="1" applyBorder="1" applyAlignment="1">
      <alignment horizontal="center" vertical="center" wrapText="1"/>
    </xf>
    <xf numFmtId="179" fontId="18" fillId="2" borderId="111" xfId="3" applyNumberFormat="1" applyFont="1" applyFill="1" applyBorder="1" applyAlignment="1">
      <alignment horizontal="center" vertical="center" wrapText="1"/>
    </xf>
    <xf numFmtId="179" fontId="17" fillId="2" borderId="115" xfId="3" applyNumberFormat="1" applyFont="1" applyFill="1" applyBorder="1" applyAlignment="1">
      <alignment horizontal="center" vertical="center"/>
    </xf>
    <xf numFmtId="179" fontId="17" fillId="2" borderId="111" xfId="3" applyNumberFormat="1" applyFont="1" applyFill="1" applyBorder="1" applyAlignment="1">
      <alignment horizontal="center" vertical="center"/>
    </xf>
    <xf numFmtId="0" fontId="15" fillId="3" borderId="112" xfId="3" applyFont="1" applyFill="1" applyBorder="1" applyAlignment="1">
      <alignment horizontal="center" vertical="center"/>
    </xf>
    <xf numFmtId="0" fontId="16" fillId="3" borderId="116" xfId="3" applyFont="1" applyFill="1" applyBorder="1" applyAlignment="1">
      <alignment horizontal="center" vertical="center" wrapText="1"/>
    </xf>
    <xf numFmtId="0" fontId="16" fillId="3" borderId="117" xfId="3" applyFont="1" applyFill="1" applyBorder="1" applyAlignment="1">
      <alignment horizontal="center" vertical="center" wrapText="1"/>
    </xf>
    <xf numFmtId="0" fontId="23" fillId="0" borderId="0" xfId="1" applyFont="1" applyAlignment="1">
      <alignment horizontal="left" vertical="center"/>
    </xf>
    <xf numFmtId="0" fontId="24" fillId="0" borderId="0" xfId="3" applyFont="1"/>
    <xf numFmtId="0" fontId="13" fillId="0" borderId="52" xfId="1" applyFont="1" applyBorder="1" applyAlignment="1">
      <alignment vertical="center" shrinkToFit="1"/>
    </xf>
    <xf numFmtId="0" fontId="13" fillId="0" borderId="3" xfId="1" applyFont="1" applyBorder="1" applyAlignment="1">
      <alignment vertical="center" shrinkToFit="1"/>
    </xf>
    <xf numFmtId="0" fontId="13" fillId="0" borderId="53" xfId="1" applyFont="1" applyBorder="1" applyAlignment="1">
      <alignment vertical="center" shrinkToFit="1"/>
    </xf>
    <xf numFmtId="0" fontId="13" fillId="0" borderId="18" xfId="1" applyFont="1" applyBorder="1" applyAlignment="1">
      <alignment vertical="center" shrinkToFit="1"/>
    </xf>
    <xf numFmtId="0" fontId="16" fillId="0" borderId="2" xfId="3" applyFont="1" applyBorder="1"/>
    <xf numFmtId="0" fontId="16" fillId="0" borderId="84" xfId="3" applyFont="1" applyBorder="1"/>
    <xf numFmtId="0" fontId="16" fillId="0" borderId="21" xfId="3" applyFont="1" applyBorder="1"/>
    <xf numFmtId="0" fontId="16" fillId="0" borderId="82" xfId="3" applyFont="1" applyBorder="1"/>
    <xf numFmtId="0" fontId="16" fillId="0" borderId="7" xfId="3" applyFont="1" applyBorder="1"/>
    <xf numFmtId="0" fontId="16" fillId="0" borderId="81" xfId="3" applyFont="1" applyBorder="1"/>
    <xf numFmtId="0" fontId="16" fillId="0" borderId="25" xfId="3" applyFont="1" applyBorder="1"/>
    <xf numFmtId="0" fontId="16" fillId="0" borderId="83" xfId="3" applyFont="1" applyBorder="1"/>
    <xf numFmtId="0" fontId="1" fillId="0" borderId="0" xfId="1" applyAlignment="1">
      <alignment horizontal="center" vertical="top"/>
    </xf>
    <xf numFmtId="0" fontId="15" fillId="0" borderId="0" xfId="3" applyFont="1" applyBorder="1" applyAlignment="1">
      <alignment horizontal="right"/>
    </xf>
    <xf numFmtId="177" fontId="17" fillId="2" borderId="0" xfId="3" applyNumberFormat="1" applyFont="1" applyFill="1" applyBorder="1" applyAlignment="1">
      <alignment horizontal="center"/>
    </xf>
    <xf numFmtId="177" fontId="17" fillId="0" borderId="0" xfId="3" applyNumberFormat="1" applyFont="1" applyBorder="1"/>
    <xf numFmtId="0" fontId="23" fillId="0" borderId="0" xfId="1" applyFont="1" applyAlignment="1">
      <alignment horizontal="left" vertical="center"/>
    </xf>
    <xf numFmtId="0" fontId="5" fillId="0" borderId="0" xfId="1" applyFont="1" applyAlignment="1">
      <alignment horizontal="right" vertical="center"/>
    </xf>
    <xf numFmtId="0" fontId="1" fillId="0" borderId="9" xfId="1" applyBorder="1" applyAlignment="1">
      <alignment horizontal="center" vertical="center"/>
    </xf>
    <xf numFmtId="0" fontId="1" fillId="0" borderId="35" xfId="1" applyBorder="1" applyAlignment="1">
      <alignment horizontal="center" vertical="center"/>
    </xf>
    <xf numFmtId="0" fontId="1" fillId="0" borderId="122" xfId="1" applyBorder="1" applyAlignment="1">
      <alignment horizontal="center" vertical="center"/>
    </xf>
    <xf numFmtId="0" fontId="1" fillId="0" borderId="123" xfId="1" applyBorder="1" applyAlignment="1">
      <alignment horizontal="center" vertical="center"/>
    </xf>
    <xf numFmtId="0" fontId="1" fillId="0" borderId="43" xfId="1" applyBorder="1" applyAlignment="1">
      <alignment horizontal="center" vertical="center"/>
    </xf>
    <xf numFmtId="0" fontId="1" fillId="0" borderId="44" xfId="1" applyBorder="1" applyAlignment="1">
      <alignment horizontal="center" vertical="center"/>
    </xf>
    <xf numFmtId="0" fontId="1" fillId="0" borderId="48" xfId="1" applyBorder="1" applyAlignment="1">
      <alignment horizontal="center" vertical="center"/>
    </xf>
    <xf numFmtId="0" fontId="1" fillId="0" borderId="49" xfId="1" applyBorder="1" applyAlignment="1">
      <alignment horizontal="center" vertical="center"/>
    </xf>
    <xf numFmtId="0" fontId="1" fillId="0" borderId="128" xfId="1" applyBorder="1" applyAlignment="1">
      <alignment horizontal="center" vertical="center"/>
    </xf>
    <xf numFmtId="0" fontId="1" fillId="0" borderId="129" xfId="1" applyBorder="1" applyAlignment="1">
      <alignment horizontal="center" vertical="center"/>
    </xf>
    <xf numFmtId="0" fontId="1" fillId="0" borderId="130" xfId="1" applyBorder="1" applyAlignment="1">
      <alignment horizontal="center" vertical="center"/>
    </xf>
    <xf numFmtId="0" fontId="1" fillId="0" borderId="130" xfId="1" applyFont="1" applyBorder="1" applyAlignment="1">
      <alignment horizontal="center" vertical="center"/>
    </xf>
    <xf numFmtId="0" fontId="1" fillId="0" borderId="131" xfId="1" applyFont="1" applyBorder="1" applyAlignment="1">
      <alignment horizontal="center" vertical="center"/>
    </xf>
    <xf numFmtId="0" fontId="14" fillId="0" borderId="132" xfId="1" applyFont="1" applyBorder="1" applyAlignment="1">
      <alignment horizontal="right"/>
    </xf>
    <xf numFmtId="0" fontId="1" fillId="0" borderId="133" xfId="1" applyBorder="1"/>
    <xf numFmtId="179" fontId="17" fillId="2" borderId="135" xfId="3" applyNumberFormat="1" applyFont="1" applyFill="1" applyBorder="1" applyAlignment="1">
      <alignment horizontal="center" vertical="center"/>
    </xf>
    <xf numFmtId="179" fontId="17" fillId="2" borderId="136" xfId="3" applyNumberFormat="1" applyFont="1" applyFill="1" applyBorder="1" applyAlignment="1">
      <alignment horizontal="center" vertical="center"/>
    </xf>
    <xf numFmtId="179" fontId="17" fillId="3" borderId="134" xfId="3" applyNumberFormat="1" applyFont="1" applyFill="1" applyBorder="1" applyAlignment="1">
      <alignment horizontal="center" vertical="center"/>
    </xf>
    <xf numFmtId="179" fontId="25" fillId="0" borderId="76" xfId="3" applyNumberFormat="1" applyFont="1" applyBorder="1" applyAlignment="1">
      <alignment horizontal="center" vertical="center"/>
    </xf>
    <xf numFmtId="179" fontId="25" fillId="0" borderId="23" xfId="3" applyNumberFormat="1" applyFont="1" applyBorder="1" applyAlignment="1">
      <alignment horizontal="center" vertical="center"/>
    </xf>
    <xf numFmtId="179" fontId="25" fillId="0" borderId="77" xfId="3" applyNumberFormat="1" applyFont="1" applyBorder="1" applyAlignment="1">
      <alignment horizontal="center" vertical="center"/>
    </xf>
    <xf numFmtId="179" fontId="25" fillId="0" borderId="75" xfId="3" applyNumberFormat="1" applyFont="1" applyBorder="1" applyAlignment="1">
      <alignment horizontal="center" vertical="center"/>
    </xf>
    <xf numFmtId="179" fontId="25" fillId="0" borderId="75" xfId="3" applyNumberFormat="1" applyFont="1" applyFill="1" applyBorder="1" applyAlignment="1">
      <alignment horizontal="center" vertical="center"/>
    </xf>
    <xf numFmtId="179" fontId="25" fillId="0" borderId="27" xfId="3" applyNumberFormat="1" applyFont="1" applyBorder="1" applyAlignment="1">
      <alignment horizontal="center" vertical="center"/>
    </xf>
    <xf numFmtId="179" fontId="25" fillId="0" borderId="19" xfId="3" applyNumberFormat="1" applyFont="1" applyBorder="1" applyAlignment="1">
      <alignment horizontal="center" vertical="center"/>
    </xf>
    <xf numFmtId="179" fontId="25" fillId="0" borderId="19" xfId="3" applyNumberFormat="1" applyFont="1" applyFill="1" applyBorder="1" applyAlignment="1">
      <alignment horizontal="center" vertical="center"/>
    </xf>
    <xf numFmtId="179" fontId="25" fillId="0" borderId="87" xfId="3" applyNumberFormat="1" applyFont="1" applyBorder="1" applyAlignment="1">
      <alignment horizontal="center" vertical="center"/>
    </xf>
    <xf numFmtId="179" fontId="25" fillId="0" borderId="106" xfId="3" applyNumberFormat="1" applyFont="1" applyBorder="1" applyAlignment="1">
      <alignment horizontal="center" vertical="center"/>
    </xf>
    <xf numFmtId="179" fontId="25" fillId="0" borderId="95" xfId="3" applyNumberFormat="1" applyFont="1" applyBorder="1" applyAlignment="1">
      <alignment horizontal="center" vertical="center"/>
    </xf>
    <xf numFmtId="0" fontId="26" fillId="0" borderId="52" xfId="1" applyFont="1" applyBorder="1" applyAlignment="1">
      <alignment vertical="center" shrinkToFit="1"/>
    </xf>
    <xf numFmtId="0" fontId="26" fillId="0" borderId="3" xfId="1" applyFont="1" applyBorder="1" applyAlignment="1">
      <alignment vertical="center" shrinkToFit="1"/>
    </xf>
    <xf numFmtId="178" fontId="26" fillId="0" borderId="46" xfId="1" applyNumberFormat="1" applyFont="1" applyBorder="1" applyAlignment="1">
      <alignment horizontal="center" vertical="center"/>
    </xf>
    <xf numFmtId="178" fontId="26" fillId="0" borderId="1" xfId="1" applyNumberFormat="1" applyFont="1" applyBorder="1" applyAlignment="1">
      <alignment horizontal="center" vertical="center"/>
    </xf>
    <xf numFmtId="0" fontId="26" fillId="0" borderId="129" xfId="1" applyFont="1" applyBorder="1" applyAlignment="1">
      <alignment horizontal="center"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130" xfId="1" applyFont="1" applyBorder="1" applyAlignment="1">
      <alignment horizontal="center" vertical="center"/>
    </xf>
    <xf numFmtId="0" fontId="26" fillId="0" borderId="9" xfId="1" applyFont="1" applyBorder="1" applyAlignment="1">
      <alignment horizontal="center" vertical="center"/>
    </xf>
    <xf numFmtId="0" fontId="26" fillId="0" borderId="35" xfId="1" applyFont="1" applyBorder="1" applyAlignment="1">
      <alignment horizontal="center" vertical="center"/>
    </xf>
    <xf numFmtId="0" fontId="26" fillId="0" borderId="128" xfId="1" applyFont="1" applyBorder="1" applyAlignment="1">
      <alignment horizontal="center" vertical="center"/>
    </xf>
    <xf numFmtId="0" fontId="26" fillId="0" borderId="43" xfId="1" applyFont="1" applyBorder="1" applyAlignment="1">
      <alignment horizontal="center" vertical="center"/>
    </xf>
    <xf numFmtId="0" fontId="26" fillId="0" borderId="44" xfId="1" applyFont="1" applyBorder="1" applyAlignment="1">
      <alignment horizontal="center" vertical="center"/>
    </xf>
    <xf numFmtId="0" fontId="26" fillId="0" borderId="17" xfId="1" applyFont="1" applyBorder="1" applyAlignment="1">
      <alignment horizontal="center" vertical="center"/>
    </xf>
    <xf numFmtId="0" fontId="26" fillId="0" borderId="13" xfId="1" applyFont="1" applyBorder="1" applyAlignment="1">
      <alignment horizontal="center" vertical="center"/>
    </xf>
    <xf numFmtId="0" fontId="26" fillId="0" borderId="14" xfId="1" applyFont="1" applyBorder="1" applyAlignment="1">
      <alignment horizontal="center" vertical="center"/>
    </xf>
    <xf numFmtId="3" fontId="0" fillId="0" borderId="0" xfId="0" applyNumberFormat="1">
      <alignment vertical="center"/>
    </xf>
    <xf numFmtId="0" fontId="27" fillId="0" borderId="0" xfId="0" applyFont="1">
      <alignment vertical="center"/>
    </xf>
    <xf numFmtId="0" fontId="0" fillId="0" borderId="0" xfId="0" applyAlignment="1">
      <alignment horizontal="left" vertical="center" indent="1"/>
    </xf>
    <xf numFmtId="0" fontId="15" fillId="0" borderId="141" xfId="0" applyFont="1" applyBorder="1" applyAlignment="1">
      <alignment horizontal="center" vertical="center" wrapText="1"/>
    </xf>
    <xf numFmtId="0" fontId="15" fillId="0" borderId="5" xfId="0" applyFont="1" applyBorder="1" applyAlignment="1">
      <alignment horizontal="center" vertical="center" wrapText="1"/>
    </xf>
    <xf numFmtId="0" fontId="29" fillId="0" borderId="0" xfId="0" applyFont="1">
      <alignment vertical="center"/>
    </xf>
    <xf numFmtId="0" fontId="17" fillId="0" borderId="69" xfId="0" applyFont="1" applyBorder="1" applyAlignment="1">
      <alignment horizontal="center" vertical="center" wrapText="1"/>
    </xf>
    <xf numFmtId="0" fontId="17" fillId="0" borderId="69" xfId="0" applyFont="1" applyBorder="1" applyAlignment="1">
      <alignment horizontal="right" vertical="center" wrapText="1"/>
    </xf>
    <xf numFmtId="0" fontId="15" fillId="0" borderId="154" xfId="0" applyFont="1" applyBorder="1" applyAlignment="1">
      <alignment horizontal="center" vertical="center" wrapText="1"/>
    </xf>
    <xf numFmtId="0" fontId="15" fillId="0" borderId="4" xfId="0" applyFont="1" applyBorder="1" applyAlignment="1">
      <alignment horizontal="center" vertical="center" wrapText="1"/>
    </xf>
    <xf numFmtId="38" fontId="17" fillId="0" borderId="5" xfId="4" applyFont="1" applyBorder="1" applyAlignment="1">
      <alignment horizontal="right" vertical="center" wrapText="1"/>
    </xf>
    <xf numFmtId="38" fontId="17" fillId="0" borderId="4" xfId="4" applyFont="1" applyBorder="1" applyAlignment="1">
      <alignment horizontal="right" vertical="center" wrapText="1"/>
    </xf>
    <xf numFmtId="0" fontId="17" fillId="0" borderId="143" xfId="0" applyFont="1" applyBorder="1" applyAlignment="1">
      <alignment horizontal="distributed" wrapText="1"/>
    </xf>
    <xf numFmtId="0" fontId="17" fillId="0" borderId="145" xfId="0" applyFont="1" applyBorder="1" applyAlignment="1">
      <alignment horizontal="distributed" vertical="top" wrapText="1"/>
    </xf>
    <xf numFmtId="38" fontId="17" fillId="2" borderId="36" xfId="4" applyFont="1" applyFill="1" applyBorder="1" applyAlignment="1">
      <alignment horizontal="right" vertical="center" wrapText="1"/>
    </xf>
    <xf numFmtId="38" fontId="17" fillId="2" borderId="157" xfId="4" applyFont="1" applyFill="1" applyBorder="1" applyAlignment="1">
      <alignment horizontal="right" vertical="center" wrapText="1"/>
    </xf>
    <xf numFmtId="38" fontId="17" fillId="2" borderId="5" xfId="4" applyFont="1" applyFill="1" applyBorder="1" applyAlignment="1">
      <alignment horizontal="right" vertical="center" wrapText="1"/>
    </xf>
    <xf numFmtId="38" fontId="17" fillId="2" borderId="4" xfId="4" applyFont="1" applyFill="1" applyBorder="1" applyAlignment="1">
      <alignment horizontal="right" vertical="center" wrapText="1"/>
    </xf>
    <xf numFmtId="38" fontId="17" fillId="2" borderId="151" xfId="4" applyFont="1" applyFill="1" applyBorder="1" applyAlignment="1">
      <alignment vertical="center" wrapText="1"/>
    </xf>
    <xf numFmtId="38" fontId="17" fillId="2" borderId="155" xfId="4" applyFont="1" applyFill="1" applyBorder="1" applyAlignment="1">
      <alignment horizontal="right" vertical="center" wrapText="1"/>
    </xf>
    <xf numFmtId="0" fontId="15" fillId="0" borderId="0" xfId="0" applyFont="1">
      <alignment vertical="center"/>
    </xf>
    <xf numFmtId="38" fontId="17" fillId="2" borderId="5" xfId="0" applyNumberFormat="1" applyFont="1" applyFill="1" applyBorder="1" applyAlignment="1">
      <alignment horizontal="right" vertical="center" wrapText="1"/>
    </xf>
    <xf numFmtId="38" fontId="17" fillId="2" borderId="4" xfId="0" applyNumberFormat="1" applyFont="1" applyFill="1" applyBorder="1" applyAlignment="1">
      <alignment horizontal="right" vertical="center" wrapText="1"/>
    </xf>
    <xf numFmtId="38" fontId="17" fillId="2" borderId="36" xfId="0" applyNumberFormat="1" applyFont="1" applyFill="1" applyBorder="1" applyAlignment="1">
      <alignment horizontal="right" vertical="center" wrapText="1"/>
    </xf>
    <xf numFmtId="38" fontId="17" fillId="2" borderId="157" xfId="0" applyNumberFormat="1" applyFont="1" applyFill="1" applyBorder="1" applyAlignment="1">
      <alignment horizontal="right" vertical="center" wrapText="1"/>
    </xf>
    <xf numFmtId="0" fontId="10" fillId="0" borderId="147" xfId="0" applyFont="1" applyBorder="1" applyAlignment="1">
      <alignment horizontal="center" vertical="center" wrapText="1"/>
    </xf>
    <xf numFmtId="0" fontId="29" fillId="0" borderId="147" xfId="0" applyFont="1" applyBorder="1" applyAlignment="1">
      <alignment horizontal="center" vertical="center" wrapText="1"/>
    </xf>
    <xf numFmtId="0" fontId="29" fillId="0" borderId="148" xfId="0" applyFont="1" applyBorder="1" applyAlignment="1">
      <alignment horizontal="center" vertical="center" wrapText="1"/>
    </xf>
    <xf numFmtId="0" fontId="29" fillId="0" borderId="152" xfId="0" applyFont="1" applyBorder="1" applyAlignment="1">
      <alignment horizontal="right" vertical="center" wrapText="1"/>
    </xf>
    <xf numFmtId="0" fontId="29" fillId="0" borderId="153" xfId="0" applyFont="1" applyBorder="1" applyAlignment="1">
      <alignment horizontal="right" vertical="center" wrapText="1"/>
    </xf>
    <xf numFmtId="0" fontId="10" fillId="0" borderId="149" xfId="0" applyFont="1" applyBorder="1" applyAlignment="1">
      <alignment horizontal="center" vertical="center" wrapText="1"/>
    </xf>
    <xf numFmtId="0" fontId="10" fillId="0" borderId="142" xfId="0" applyFont="1" applyBorder="1" applyAlignment="1">
      <alignment horizontal="right" vertical="center" wrapText="1"/>
    </xf>
    <xf numFmtId="0" fontId="10" fillId="0" borderId="150" xfId="0" applyFont="1" applyBorder="1" applyAlignment="1">
      <alignment horizontal="right" vertical="center" wrapText="1"/>
    </xf>
    <xf numFmtId="0" fontId="31" fillId="0" borderId="0" xfId="0" applyFont="1">
      <alignment vertical="center"/>
    </xf>
    <xf numFmtId="0" fontId="24" fillId="0" borderId="0" xfId="0" applyFont="1">
      <alignment vertical="center"/>
    </xf>
    <xf numFmtId="0" fontId="23" fillId="0" borderId="0" xfId="1" applyFont="1" applyAlignment="1">
      <alignment horizontal="left" vertical="center"/>
    </xf>
    <xf numFmtId="0" fontId="5" fillId="0" borderId="0" xfId="1" applyFont="1" applyAlignment="1">
      <alignment horizontal="right" vertical="center"/>
    </xf>
    <xf numFmtId="0" fontId="6" fillId="0" borderId="52" xfId="1" applyFont="1" applyBorder="1" applyAlignment="1">
      <alignment vertical="center" shrinkToFit="1"/>
    </xf>
    <xf numFmtId="178" fontId="6" fillId="0" borderId="46" xfId="1" applyNumberFormat="1" applyFont="1" applyBorder="1" applyAlignment="1">
      <alignment horizontal="center" vertical="center"/>
    </xf>
    <xf numFmtId="0" fontId="6" fillId="0" borderId="3" xfId="1" applyFont="1" applyBorder="1" applyAlignment="1">
      <alignment vertical="center" shrinkToFit="1"/>
    </xf>
    <xf numFmtId="178" fontId="6" fillId="0" borderId="1" xfId="1" applyNumberFormat="1" applyFont="1" applyBorder="1" applyAlignment="1">
      <alignment horizontal="center" vertical="center"/>
    </xf>
    <xf numFmtId="0" fontId="6" fillId="0" borderId="53" xfId="1" applyFont="1" applyBorder="1" applyAlignment="1">
      <alignment vertical="center" shrinkToFit="1"/>
    </xf>
    <xf numFmtId="178" fontId="6" fillId="0" borderId="42" xfId="1" applyNumberFormat="1" applyFont="1" applyBorder="1" applyAlignment="1">
      <alignment horizontal="center" vertical="center"/>
    </xf>
    <xf numFmtId="0" fontId="6" fillId="0" borderId="18" xfId="1" applyFont="1" applyBorder="1" applyAlignment="1">
      <alignment vertical="center" shrinkToFit="1"/>
    </xf>
    <xf numFmtId="178" fontId="6" fillId="0" borderId="5" xfId="1" applyNumberFormat="1" applyFont="1" applyBorder="1" applyAlignment="1">
      <alignment horizontal="center" vertical="center"/>
    </xf>
    <xf numFmtId="0" fontId="6" fillId="0" borderId="129" xfId="1" applyFont="1" applyBorder="1" applyAlignment="1">
      <alignment horizontal="center" vertical="center"/>
    </xf>
    <xf numFmtId="0" fontId="6" fillId="0" borderId="48" xfId="1" applyFont="1" applyBorder="1" applyAlignment="1">
      <alignment horizontal="center" vertical="center"/>
    </xf>
    <xf numFmtId="0" fontId="6" fillId="0" borderId="49" xfId="1" applyFont="1" applyBorder="1" applyAlignment="1">
      <alignment horizontal="center" vertical="center"/>
    </xf>
    <xf numFmtId="0" fontId="6" fillId="0" borderId="130" xfId="1" applyFont="1" applyBorder="1" applyAlignment="1">
      <alignment horizontal="center" vertical="center"/>
    </xf>
    <xf numFmtId="0" fontId="6" fillId="0" borderId="9" xfId="1" applyFont="1" applyBorder="1" applyAlignment="1">
      <alignment horizontal="center" vertical="center"/>
    </xf>
    <xf numFmtId="0" fontId="6" fillId="0" borderId="35" xfId="1" applyFont="1" applyBorder="1" applyAlignment="1">
      <alignment horizontal="center" vertical="center"/>
    </xf>
    <xf numFmtId="0" fontId="6" fillId="0" borderId="131" xfId="1" applyFont="1" applyBorder="1" applyAlignment="1">
      <alignment horizontal="center" vertical="center"/>
    </xf>
    <xf numFmtId="0" fontId="6" fillId="0" borderId="122" xfId="1" applyFont="1" applyBorder="1" applyAlignment="1">
      <alignment horizontal="center" vertical="center"/>
    </xf>
    <xf numFmtId="0" fontId="6" fillId="0" borderId="123" xfId="1" applyFont="1" applyBorder="1" applyAlignment="1">
      <alignment horizontal="center" vertical="center"/>
    </xf>
    <xf numFmtId="0" fontId="6" fillId="0" borderId="128" xfId="1" applyFont="1" applyBorder="1" applyAlignment="1">
      <alignment horizontal="center" vertical="center"/>
    </xf>
    <xf numFmtId="0" fontId="6" fillId="0" borderId="43" xfId="1" applyFont="1" applyBorder="1" applyAlignment="1">
      <alignment horizontal="center" vertical="center"/>
    </xf>
    <xf numFmtId="0" fontId="6" fillId="0" borderId="44"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6" fillId="0" borderId="14" xfId="1" applyFont="1" applyBorder="1" applyAlignment="1">
      <alignment horizontal="center" vertical="center"/>
    </xf>
    <xf numFmtId="0" fontId="26" fillId="0" borderId="53" xfId="1" applyFont="1" applyBorder="1" applyAlignment="1">
      <alignment vertical="center" shrinkToFit="1"/>
    </xf>
    <xf numFmtId="0" fontId="26" fillId="0" borderId="18" xfId="1" applyFont="1" applyBorder="1" applyAlignment="1">
      <alignment vertical="center" shrinkToFit="1"/>
    </xf>
    <xf numFmtId="178" fontId="26" fillId="0" borderId="42" xfId="1" applyNumberFormat="1" applyFont="1" applyBorder="1" applyAlignment="1">
      <alignment horizontal="center" vertical="center"/>
    </xf>
    <xf numFmtId="178" fontId="26" fillId="0" borderId="5" xfId="1" applyNumberFormat="1" applyFont="1" applyBorder="1" applyAlignment="1">
      <alignment horizontal="center" vertical="center"/>
    </xf>
    <xf numFmtId="179" fontId="16" fillId="0" borderId="76" xfId="3" applyNumberFormat="1" applyFont="1" applyBorder="1" applyAlignment="1">
      <alignment horizontal="center" vertical="center"/>
    </xf>
    <xf numFmtId="179" fontId="16" fillId="0" borderId="77" xfId="3" applyNumberFormat="1" applyFont="1" applyBorder="1" applyAlignment="1">
      <alignment horizontal="center" vertical="center"/>
    </xf>
    <xf numFmtId="179" fontId="16" fillId="0" borderId="75" xfId="3" applyNumberFormat="1" applyFont="1" applyBorder="1" applyAlignment="1">
      <alignment horizontal="center" vertical="center"/>
    </xf>
    <xf numFmtId="179" fontId="16" fillId="0" borderId="75" xfId="3" applyNumberFormat="1" applyFont="1" applyFill="1" applyBorder="1" applyAlignment="1">
      <alignment horizontal="center" vertical="center"/>
    </xf>
    <xf numFmtId="179" fontId="16" fillId="0" borderId="87" xfId="3" applyNumberFormat="1" applyFont="1" applyBorder="1" applyAlignment="1">
      <alignment horizontal="center" vertical="center"/>
    </xf>
    <xf numFmtId="179" fontId="16" fillId="0" borderId="95" xfId="3" applyNumberFormat="1" applyFont="1" applyBorder="1" applyAlignment="1">
      <alignment horizontal="center" vertical="center"/>
    </xf>
    <xf numFmtId="179" fontId="16" fillId="0" borderId="23" xfId="3" applyNumberFormat="1" applyFont="1" applyBorder="1" applyAlignment="1">
      <alignment horizontal="center" vertical="center"/>
    </xf>
    <xf numFmtId="179" fontId="16" fillId="0" borderId="27" xfId="3" applyNumberFormat="1" applyFont="1" applyBorder="1" applyAlignment="1">
      <alignment horizontal="center" vertical="center"/>
    </xf>
    <xf numFmtId="179" fontId="16" fillId="0" borderId="19" xfId="3" applyNumberFormat="1" applyFont="1" applyBorder="1" applyAlignment="1">
      <alignment horizontal="center" vertical="center"/>
    </xf>
    <xf numFmtId="179" fontId="16" fillId="0" borderId="19" xfId="3" applyNumberFormat="1" applyFont="1" applyFill="1" applyBorder="1" applyAlignment="1">
      <alignment horizontal="center" vertical="center"/>
    </xf>
    <xf numFmtId="179" fontId="16" fillId="0" borderId="106" xfId="3" applyNumberFormat="1" applyFont="1" applyBorder="1" applyAlignment="1">
      <alignment horizontal="center" vertical="center"/>
    </xf>
    <xf numFmtId="0" fontId="13" fillId="0" borderId="43" xfId="1" applyFont="1" applyFill="1" applyBorder="1" applyAlignment="1">
      <alignment horizontal="center" vertical="center"/>
    </xf>
    <xf numFmtId="0" fontId="13" fillId="0" borderId="43" xfId="1" applyFont="1" applyFill="1" applyBorder="1" applyAlignment="1">
      <alignment horizontal="center" vertical="center" wrapText="1"/>
    </xf>
    <xf numFmtId="0" fontId="13" fillId="0" borderId="124" xfId="1" applyFont="1" applyFill="1" applyBorder="1" applyAlignment="1">
      <alignment horizontal="center" vertical="center" wrapText="1"/>
    </xf>
    <xf numFmtId="0" fontId="1" fillId="0" borderId="127" xfId="1" applyBorder="1" applyAlignment="1">
      <alignment horizontal="center" vertical="center"/>
    </xf>
    <xf numFmtId="0" fontId="1" fillId="0" borderId="120" xfId="1" applyBorder="1" applyAlignment="1">
      <alignment horizontal="center" vertical="center"/>
    </xf>
    <xf numFmtId="0" fontId="1" fillId="0" borderId="121" xfId="1" applyBorder="1" applyAlignment="1">
      <alignment horizontal="center" vertical="center"/>
    </xf>
    <xf numFmtId="0" fontId="23" fillId="0" borderId="0" xfId="1" applyFont="1" applyAlignment="1">
      <alignment horizontal="left" vertical="center"/>
    </xf>
    <xf numFmtId="0" fontId="5" fillId="0" borderId="0" xfId="1" applyFont="1" applyAlignment="1">
      <alignment horizontal="right" vertical="center"/>
    </xf>
    <xf numFmtId="178" fontId="1" fillId="2" borderId="47" xfId="1" applyNumberFormat="1" applyFill="1" applyBorder="1" applyAlignment="1">
      <alignment horizontal="center" vertical="center"/>
    </xf>
    <xf numFmtId="178" fontId="1" fillId="2" borderId="48" xfId="1" applyNumberFormat="1" applyFill="1" applyBorder="1" applyAlignment="1">
      <alignment horizontal="center" vertical="center"/>
    </xf>
    <xf numFmtId="178" fontId="1" fillId="2" borderId="8" xfId="1" applyNumberFormat="1" applyFill="1" applyBorder="1" applyAlignment="1">
      <alignment horizontal="center" vertical="center"/>
    </xf>
    <xf numFmtId="178" fontId="1" fillId="2" borderId="9" xfId="1" applyNumberFormat="1" applyFill="1" applyBorder="1" applyAlignment="1">
      <alignment horizontal="center" vertical="center"/>
    </xf>
    <xf numFmtId="0" fontId="1" fillId="0" borderId="0" xfId="1" applyBorder="1" applyAlignment="1">
      <alignment horizontal="center" vertical="top"/>
    </xf>
    <xf numFmtId="176" fontId="1" fillId="2" borderId="37" xfId="1" applyNumberFormat="1" applyFill="1" applyBorder="1" applyAlignment="1">
      <alignment horizontal="center" vertical="center"/>
    </xf>
    <xf numFmtId="176" fontId="1" fillId="2" borderId="38" xfId="1" applyNumberFormat="1" applyFill="1" applyBorder="1" applyAlignment="1">
      <alignment horizontal="center" vertical="center"/>
    </xf>
    <xf numFmtId="178" fontId="1" fillId="2" borderId="6" xfId="1" applyNumberFormat="1" applyFill="1" applyBorder="1" applyAlignment="1">
      <alignment horizontal="center" vertical="center"/>
    </xf>
    <xf numFmtId="178" fontId="1" fillId="2" borderId="43" xfId="1" applyNumberFormat="1" applyFill="1" applyBorder="1" applyAlignment="1">
      <alignment horizontal="center" vertical="center"/>
    </xf>
    <xf numFmtId="178" fontId="1" fillId="2" borderId="124" xfId="1" applyNumberFormat="1" applyFill="1" applyBorder="1" applyAlignment="1">
      <alignment horizontal="center" vertical="center"/>
    </xf>
    <xf numFmtId="0" fontId="13" fillId="0" borderId="34" xfId="1" applyFont="1" applyBorder="1" applyAlignment="1">
      <alignment horizontal="center" vertical="center"/>
    </xf>
    <xf numFmtId="0" fontId="13" fillId="0" borderId="59" xfId="1" applyFont="1" applyBorder="1" applyAlignment="1">
      <alignment horizontal="center" vertical="center" textRotation="255"/>
    </xf>
    <xf numFmtId="176" fontId="1" fillId="2" borderId="39" xfId="1" applyNumberFormat="1" applyFill="1" applyBorder="1" applyAlignment="1">
      <alignment horizontal="center" vertical="center"/>
    </xf>
    <xf numFmtId="178" fontId="1" fillId="2" borderId="125" xfId="1" applyNumberFormat="1" applyFill="1" applyBorder="1" applyAlignment="1">
      <alignment horizontal="center" vertical="center"/>
    </xf>
    <xf numFmtId="178" fontId="1" fillId="2" borderId="126" xfId="1" applyNumberFormat="1" applyFill="1" applyBorder="1" applyAlignment="1">
      <alignment horizontal="center" vertical="center"/>
    </xf>
    <xf numFmtId="0" fontId="13" fillId="0" borderId="10" xfId="1" applyFont="1" applyBorder="1" applyAlignment="1">
      <alignment horizontal="center" vertical="center"/>
    </xf>
    <xf numFmtId="0" fontId="13" fillId="0" borderId="55" xfId="1" applyFont="1" applyBorder="1" applyAlignment="1">
      <alignment horizontal="center" vertical="center"/>
    </xf>
    <xf numFmtId="0" fontId="13" fillId="0" borderId="50" xfId="1" applyFont="1" applyBorder="1" applyAlignment="1">
      <alignment horizontal="center" vertical="center"/>
    </xf>
    <xf numFmtId="0" fontId="13" fillId="0" borderId="51" xfId="1" applyFont="1" applyBorder="1" applyAlignment="1">
      <alignment horizontal="center" vertical="center"/>
    </xf>
    <xf numFmtId="0" fontId="13" fillId="0" borderId="32"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33" xfId="1" applyFont="1" applyBorder="1" applyAlignment="1">
      <alignment horizontal="center" vertical="center"/>
    </xf>
    <xf numFmtId="0" fontId="13" fillId="0" borderId="45" xfId="1" applyFont="1" applyBorder="1" applyAlignment="1">
      <alignment horizontal="center" vertical="center"/>
    </xf>
    <xf numFmtId="0" fontId="13" fillId="0" borderId="56" xfId="1" applyFont="1" applyBorder="1" applyAlignment="1">
      <alignment vertical="center" textRotation="255"/>
    </xf>
    <xf numFmtId="0" fontId="13" fillId="0" borderId="57" xfId="1" applyFont="1" applyBorder="1" applyAlignment="1">
      <alignment vertical="center" textRotation="255"/>
    </xf>
    <xf numFmtId="0" fontId="13" fillId="0" borderId="58" xfId="1" applyFont="1" applyBorder="1" applyAlignment="1">
      <alignment vertical="center" textRotation="255"/>
    </xf>
    <xf numFmtId="0" fontId="13" fillId="0" borderId="6" xfId="1" applyFont="1" applyFill="1" applyBorder="1" applyAlignment="1">
      <alignment horizontal="center" vertical="center"/>
    </xf>
    <xf numFmtId="0" fontId="16" fillId="0" borderId="118" xfId="3" applyFont="1" applyBorder="1" applyAlignment="1">
      <alignment horizontal="left" shrinkToFit="1"/>
    </xf>
    <xf numFmtId="0" fontId="16" fillId="0" borderId="119" xfId="3" applyFont="1" applyBorder="1" applyAlignment="1">
      <alignment horizontal="left" shrinkToFit="1"/>
    </xf>
    <xf numFmtId="0" fontId="9" fillId="0" borderId="66" xfId="3" applyFont="1" applyBorder="1" applyAlignment="1">
      <alignment horizontal="center"/>
    </xf>
    <xf numFmtId="0" fontId="9" fillId="0" borderId="67" xfId="3" applyFont="1" applyBorder="1" applyAlignment="1">
      <alignment horizontal="center"/>
    </xf>
    <xf numFmtId="0" fontId="9" fillId="0" borderId="80" xfId="3" applyFont="1" applyBorder="1" applyAlignment="1">
      <alignment horizontal="center"/>
    </xf>
    <xf numFmtId="0" fontId="9" fillId="0" borderId="91" xfId="3" applyFont="1" applyBorder="1" applyAlignment="1">
      <alignment horizontal="center"/>
    </xf>
    <xf numFmtId="0" fontId="9" fillId="0" borderId="89" xfId="3" applyFont="1" applyBorder="1" applyAlignment="1">
      <alignment horizontal="center"/>
    </xf>
    <xf numFmtId="0" fontId="9" fillId="0" borderId="86" xfId="3" applyFont="1" applyBorder="1" applyAlignment="1">
      <alignment horizontal="center"/>
    </xf>
    <xf numFmtId="0" fontId="15" fillId="0" borderId="108" xfId="3" applyFont="1" applyBorder="1" applyAlignment="1">
      <alignment horizontal="left"/>
    </xf>
    <xf numFmtId="0" fontId="15" fillId="0" borderId="109" xfId="3" applyFont="1" applyBorder="1" applyAlignment="1">
      <alignment horizontal="left"/>
    </xf>
    <xf numFmtId="0" fontId="15" fillId="0" borderId="110" xfId="3" applyFont="1" applyBorder="1" applyAlignment="1">
      <alignment horizontal="left"/>
    </xf>
    <xf numFmtId="0" fontId="16" fillId="0" borderId="94" xfId="3" applyFont="1" applyBorder="1" applyAlignment="1">
      <alignment horizontal="center"/>
    </xf>
    <xf numFmtId="0" fontId="16" fillId="0" borderId="93" xfId="3" applyFont="1" applyBorder="1" applyAlignment="1">
      <alignment horizontal="center"/>
    </xf>
    <xf numFmtId="0" fontId="5" fillId="0" borderId="62" xfId="1" applyFont="1" applyBorder="1" applyAlignment="1">
      <alignment horizontal="left"/>
    </xf>
    <xf numFmtId="0" fontId="9" fillId="0" borderId="0" xfId="3" applyFont="1" applyAlignment="1">
      <alignment horizontal="center"/>
    </xf>
    <xf numFmtId="0" fontId="15" fillId="0" borderId="67" xfId="3" applyFont="1" applyBorder="1" applyAlignment="1">
      <alignment horizontal="center" vertical="center"/>
    </xf>
    <xf numFmtId="0" fontId="15" fillId="0" borderId="87" xfId="3" applyFont="1" applyBorder="1" applyAlignment="1">
      <alignment horizontal="center" vertical="center"/>
    </xf>
    <xf numFmtId="0" fontId="16" fillId="0" borderId="67" xfId="3" applyFont="1" applyBorder="1" applyAlignment="1">
      <alignment horizontal="center"/>
    </xf>
    <xf numFmtId="0" fontId="16" fillId="0" borderId="68" xfId="3" applyFont="1" applyBorder="1" applyAlignment="1">
      <alignment horizontal="center"/>
    </xf>
    <xf numFmtId="0" fontId="15" fillId="0" borderId="67" xfId="3" applyFont="1" applyBorder="1" applyAlignment="1">
      <alignment horizontal="center" vertical="center" wrapText="1"/>
    </xf>
    <xf numFmtId="0" fontId="15" fillId="0" borderId="89" xfId="3" applyFont="1" applyBorder="1" applyAlignment="1">
      <alignment horizontal="center" vertical="center"/>
    </xf>
    <xf numFmtId="0" fontId="5" fillId="0" borderId="0" xfId="1" applyFont="1" applyBorder="1" applyAlignment="1">
      <alignment horizontal="left" wrapText="1"/>
    </xf>
    <xf numFmtId="0" fontId="5" fillId="0" borderId="0" xfId="1" applyFont="1" applyBorder="1" applyAlignment="1">
      <alignment horizontal="left"/>
    </xf>
    <xf numFmtId="0" fontId="17" fillId="0" borderId="33" xfId="0" applyFont="1" applyBorder="1" applyAlignment="1">
      <alignment horizontal="distributed" vertical="center" wrapText="1"/>
    </xf>
    <xf numFmtId="0" fontId="17" fillId="0" borderId="45" xfId="0" applyFont="1" applyBorder="1" applyAlignment="1">
      <alignment horizontal="distributed" vertical="center" wrapText="1"/>
    </xf>
    <xf numFmtId="0" fontId="17" fillId="0" borderId="69" xfId="0" applyFont="1" applyBorder="1" applyAlignment="1">
      <alignment horizontal="distributed" vertical="center" wrapText="1"/>
    </xf>
    <xf numFmtId="0" fontId="17" fillId="0" borderId="156"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137" xfId="0" applyFont="1" applyBorder="1" applyAlignment="1">
      <alignment horizontal="justify" vertical="center" wrapText="1"/>
    </xf>
    <xf numFmtId="0" fontId="17" fillId="0" borderId="138" xfId="0" applyFont="1" applyBorder="1" applyAlignment="1">
      <alignment horizontal="justify" vertical="center" wrapText="1"/>
    </xf>
    <xf numFmtId="0" fontId="17" fillId="0" borderId="139" xfId="0" applyFont="1" applyBorder="1" applyAlignment="1">
      <alignment horizontal="justify" vertical="center" wrapText="1"/>
    </xf>
    <xf numFmtId="0" fontId="17" fillId="0" borderId="32" xfId="0" applyFont="1" applyBorder="1" applyAlignment="1">
      <alignment horizontal="justify" vertical="center" wrapText="1"/>
    </xf>
    <xf numFmtId="0" fontId="17" fillId="0" borderId="1" xfId="0" applyFont="1" applyBorder="1" applyAlignment="1">
      <alignment horizontal="justify" vertical="center" wrapText="1"/>
    </xf>
    <xf numFmtId="0" fontId="17" fillId="0" borderId="140" xfId="0" applyFont="1" applyBorder="1" applyAlignment="1">
      <alignment horizontal="justify" vertical="center" wrapText="1"/>
    </xf>
    <xf numFmtId="0" fontId="17" fillId="0" borderId="143" xfId="0" applyFont="1" applyBorder="1" applyAlignment="1">
      <alignment horizontal="distributed" vertical="center" wrapText="1"/>
    </xf>
    <xf numFmtId="0" fontId="17" fillId="0" borderId="145" xfId="0" applyFont="1" applyBorder="1" applyAlignment="1">
      <alignment horizontal="distributed" vertical="center" wrapText="1"/>
    </xf>
    <xf numFmtId="0" fontId="17" fillId="0" borderId="144" xfId="0" applyFont="1" applyBorder="1" applyAlignment="1">
      <alignment horizontal="distributed" vertical="center" wrapText="1"/>
    </xf>
    <xf numFmtId="0" fontId="17" fillId="0" borderId="146" xfId="0" applyFont="1" applyBorder="1" applyAlignment="1">
      <alignment horizontal="distributed" vertical="center" wrapText="1"/>
    </xf>
    <xf numFmtId="0" fontId="17" fillId="0" borderId="137" xfId="0" applyFont="1" applyBorder="1" applyAlignment="1">
      <alignment horizontal="center" vertical="center" wrapText="1"/>
    </xf>
    <xf numFmtId="0" fontId="17" fillId="0" borderId="138" xfId="0" applyFont="1" applyBorder="1" applyAlignment="1">
      <alignment horizontal="center" vertical="center" wrapText="1"/>
    </xf>
    <xf numFmtId="0" fontId="17" fillId="0" borderId="139" xfId="0" applyFont="1" applyBorder="1" applyAlignment="1">
      <alignment horizontal="center"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40" xfId="0" applyFont="1" applyBorder="1" applyAlignment="1">
      <alignment horizontal="center" vertical="center" wrapText="1"/>
    </xf>
  </cellXfs>
  <cellStyles count="5">
    <cellStyle name="桁区切り" xfId="4" builtinId="6"/>
    <cellStyle name="標準" xfId="0" builtinId="0"/>
    <cellStyle name="標準 2" xfId="1"/>
    <cellStyle name="標準 3" xfId="2"/>
    <cellStyle name="標準 4"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2</xdr:col>
      <xdr:colOff>802822</xdr:colOff>
      <xdr:row>7</xdr:row>
      <xdr:rowOff>149678</xdr:rowOff>
    </xdr:from>
    <xdr:to>
      <xdr:col>2</xdr:col>
      <xdr:colOff>802823</xdr:colOff>
      <xdr:row>9</xdr:row>
      <xdr:rowOff>0</xdr:rowOff>
    </xdr:to>
    <xdr:cxnSp macro="">
      <xdr:nvCxnSpPr>
        <xdr:cNvPr id="3" name="直線矢印コネクタ 2">
          <a:extLst>
            <a:ext uri="{FF2B5EF4-FFF2-40B4-BE49-F238E27FC236}">
              <a16:creationId xmlns:a16="http://schemas.microsoft.com/office/drawing/2014/main" id="{72DA2777-98D0-40B3-B358-930A0A90E6DD}"/>
            </a:ext>
          </a:extLst>
        </xdr:cNvPr>
        <xdr:cNvCxnSpPr/>
      </xdr:nvCxnSpPr>
      <xdr:spPr>
        <a:xfrm>
          <a:off x="2911929" y="2122714"/>
          <a:ext cx="1" cy="42182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1428750</xdr:colOff>
      <xdr:row>7</xdr:row>
      <xdr:rowOff>149680</xdr:rowOff>
    </xdr:from>
    <xdr:to>
      <xdr:col>4</xdr:col>
      <xdr:colOff>789215</xdr:colOff>
      <xdr:row>7</xdr:row>
      <xdr:rowOff>156880</xdr:rowOff>
    </xdr:to>
    <xdr:cxnSp macro="">
      <xdr:nvCxnSpPr>
        <xdr:cNvPr id="11" name="直線コネクタ 10">
          <a:extLst>
            <a:ext uri="{FF2B5EF4-FFF2-40B4-BE49-F238E27FC236}">
              <a16:creationId xmlns:a16="http://schemas.microsoft.com/office/drawing/2014/main" id="{8CBCA890-7C40-4C96-B37E-37C31351D28D}"/>
            </a:ext>
          </a:extLst>
        </xdr:cNvPr>
        <xdr:cNvCxnSpPr/>
      </xdr:nvCxnSpPr>
      <xdr:spPr>
        <a:xfrm flipH="1">
          <a:off x="1857375" y="2492830"/>
          <a:ext cx="4408715" cy="7200"/>
        </a:xfrm>
        <a:prstGeom prst="line">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68036</xdr:colOff>
      <xdr:row>6</xdr:row>
      <xdr:rowOff>163285</xdr:rowOff>
    </xdr:from>
    <xdr:to>
      <xdr:col>1</xdr:col>
      <xdr:colOff>1387928</xdr:colOff>
      <xdr:row>8</xdr:row>
      <xdr:rowOff>108856</xdr:rowOff>
    </xdr:to>
    <xdr:sp macro="" textlink="">
      <xdr:nvSpPr>
        <xdr:cNvPr id="12" name="テキスト ボックス 11">
          <a:extLst>
            <a:ext uri="{FF2B5EF4-FFF2-40B4-BE49-F238E27FC236}">
              <a16:creationId xmlns:a16="http://schemas.microsoft.com/office/drawing/2014/main" id="{0B4619C5-471E-4F90-9F94-66D4BE4E0924}"/>
            </a:ext>
          </a:extLst>
        </xdr:cNvPr>
        <xdr:cNvSpPr txBox="1"/>
      </xdr:nvSpPr>
      <xdr:spPr>
        <a:xfrm>
          <a:off x="68036" y="2136321"/>
          <a:ext cx="1755321" cy="734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0" i="0">
              <a:solidFill>
                <a:srgbClr val="FF0000"/>
              </a:solidFill>
              <a:latin typeface="ＭＳ Ｐゴシック" panose="020B0600070205080204" pitchFamily="50" charset="-128"/>
              <a:ea typeface="ＭＳ Ｐゴシック" panose="020B0600070205080204" pitchFamily="50" charset="-128"/>
            </a:rPr>
            <a:t>①～③のいずれか１箇所に、各部屋の面積を御記入ください。</a:t>
          </a:r>
        </a:p>
      </xdr:txBody>
    </xdr:sp>
    <xdr:clientData/>
  </xdr:twoCellAnchor>
  <xdr:twoCellAnchor>
    <xdr:from>
      <xdr:col>3</xdr:col>
      <xdr:colOff>762000</xdr:colOff>
      <xdr:row>7</xdr:row>
      <xdr:rowOff>149678</xdr:rowOff>
    </xdr:from>
    <xdr:to>
      <xdr:col>3</xdr:col>
      <xdr:colOff>762001</xdr:colOff>
      <xdr:row>9</xdr:row>
      <xdr:rowOff>0</xdr:rowOff>
    </xdr:to>
    <xdr:cxnSp macro="">
      <xdr:nvCxnSpPr>
        <xdr:cNvPr id="14" name="直線矢印コネクタ 13">
          <a:extLst>
            <a:ext uri="{FF2B5EF4-FFF2-40B4-BE49-F238E27FC236}">
              <a16:creationId xmlns:a16="http://schemas.microsoft.com/office/drawing/2014/main" id="{7A97200C-A644-4D7E-B47D-BBBB4C8FC2E8}"/>
            </a:ext>
          </a:extLst>
        </xdr:cNvPr>
        <xdr:cNvCxnSpPr/>
      </xdr:nvCxnSpPr>
      <xdr:spPr>
        <a:xfrm>
          <a:off x="4449536" y="2122714"/>
          <a:ext cx="1" cy="42182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789214</xdr:colOff>
      <xdr:row>7</xdr:row>
      <xdr:rowOff>136071</xdr:rowOff>
    </xdr:from>
    <xdr:to>
      <xdr:col>4</xdr:col>
      <xdr:colOff>795617</xdr:colOff>
      <xdr:row>9</xdr:row>
      <xdr:rowOff>11206</xdr:rowOff>
    </xdr:to>
    <xdr:cxnSp macro="">
      <xdr:nvCxnSpPr>
        <xdr:cNvPr id="15" name="直線矢印コネクタ 14">
          <a:extLst>
            <a:ext uri="{FF2B5EF4-FFF2-40B4-BE49-F238E27FC236}">
              <a16:creationId xmlns:a16="http://schemas.microsoft.com/office/drawing/2014/main" id="{E549C295-C15E-450D-8C40-B00105F61356}"/>
            </a:ext>
          </a:extLst>
        </xdr:cNvPr>
        <xdr:cNvCxnSpPr/>
      </xdr:nvCxnSpPr>
      <xdr:spPr>
        <a:xfrm>
          <a:off x="6257685" y="2097100"/>
          <a:ext cx="6403" cy="513871"/>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xdr:colOff>
      <xdr:row>1</xdr:row>
      <xdr:rowOff>179294</xdr:rowOff>
    </xdr:from>
    <xdr:to>
      <xdr:col>16</xdr:col>
      <xdr:colOff>222596</xdr:colOff>
      <xdr:row>4</xdr:row>
      <xdr:rowOff>0</xdr:rowOff>
    </xdr:to>
    <xdr:sp macro="" textlink="">
      <xdr:nvSpPr>
        <xdr:cNvPr id="7" name="テキスト ボックス 6">
          <a:extLst>
            <a:ext uri="{FF2B5EF4-FFF2-40B4-BE49-F238E27FC236}">
              <a16:creationId xmlns:a16="http://schemas.microsoft.com/office/drawing/2014/main" id="{70C64944-AE18-474D-8211-E4415B12FE48}"/>
            </a:ext>
          </a:extLst>
        </xdr:cNvPr>
        <xdr:cNvSpPr txBox="1"/>
      </xdr:nvSpPr>
      <xdr:spPr>
        <a:xfrm>
          <a:off x="8862060" y="179294"/>
          <a:ext cx="4466936" cy="986566"/>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水色セル部分にはあらかじめ計算式が</a:t>
          </a:r>
          <a:endParaRPr kumimoji="1" lang="en-US" altLang="ja-JP" sz="1600" b="1">
            <a:solidFill>
              <a:srgbClr val="FF0000"/>
            </a:solidFill>
          </a:endParaRPr>
        </a:p>
        <a:p>
          <a:pPr algn="ctr"/>
          <a:r>
            <a:rPr kumimoji="1" lang="ja-JP" altLang="en-US" sz="1600" b="1">
              <a:solidFill>
                <a:srgbClr val="FF0000"/>
              </a:solidFill>
            </a:rPr>
            <a:t>　   </a:t>
          </a:r>
          <a:r>
            <a:rPr kumimoji="1" lang="ja-JP" altLang="en-US" sz="1600" b="1" baseline="0">
              <a:solidFill>
                <a:srgbClr val="FF0000"/>
              </a:solidFill>
            </a:rPr>
            <a:t> </a:t>
          </a:r>
          <a:r>
            <a:rPr kumimoji="1" lang="ja-JP" altLang="en-US" sz="1600" b="1">
              <a:solidFill>
                <a:srgbClr val="FF0000"/>
              </a:solidFill>
            </a:rPr>
            <a:t>入力されていますので、入力は不要です。</a:t>
          </a:r>
        </a:p>
      </xdr:txBody>
    </xdr:sp>
    <xdr:clientData/>
  </xdr:twoCellAnchor>
  <xdr:twoCellAnchor>
    <xdr:from>
      <xdr:col>14</xdr:col>
      <xdr:colOff>204107</xdr:colOff>
      <xdr:row>6</xdr:row>
      <xdr:rowOff>252328</xdr:rowOff>
    </xdr:from>
    <xdr:to>
      <xdr:col>14</xdr:col>
      <xdr:colOff>210510</xdr:colOff>
      <xdr:row>7</xdr:row>
      <xdr:rowOff>373993</xdr:rowOff>
    </xdr:to>
    <xdr:cxnSp macro="">
      <xdr:nvCxnSpPr>
        <xdr:cNvPr id="8" name="直線矢印コネクタ 7">
          <a:extLst>
            <a:ext uri="{FF2B5EF4-FFF2-40B4-BE49-F238E27FC236}">
              <a16:creationId xmlns:a16="http://schemas.microsoft.com/office/drawing/2014/main" id="{2C83A850-5C70-4F47-BB11-42CA03EB7C8F}"/>
            </a:ext>
          </a:extLst>
        </xdr:cNvPr>
        <xdr:cNvCxnSpPr/>
      </xdr:nvCxnSpPr>
      <xdr:spPr>
        <a:xfrm>
          <a:off x="12495498" y="2198741"/>
          <a:ext cx="6403" cy="51094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202007</xdr:colOff>
      <xdr:row>6</xdr:row>
      <xdr:rowOff>244371</xdr:rowOff>
    </xdr:from>
    <xdr:to>
      <xdr:col>16</xdr:col>
      <xdr:colOff>243676</xdr:colOff>
      <xdr:row>6</xdr:row>
      <xdr:rowOff>256932</xdr:rowOff>
    </xdr:to>
    <xdr:cxnSp macro="">
      <xdr:nvCxnSpPr>
        <xdr:cNvPr id="13" name="直線コネクタ 12">
          <a:extLst>
            <a:ext uri="{FF2B5EF4-FFF2-40B4-BE49-F238E27FC236}">
              <a16:creationId xmlns:a16="http://schemas.microsoft.com/office/drawing/2014/main" id="{3477172C-85B1-47E9-9175-3FC538D8A084}"/>
            </a:ext>
          </a:extLst>
        </xdr:cNvPr>
        <xdr:cNvCxnSpPr/>
      </xdr:nvCxnSpPr>
      <xdr:spPr>
        <a:xfrm flipH="1">
          <a:off x="12461242" y="2205400"/>
          <a:ext cx="893316" cy="1256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307359</xdr:colOff>
      <xdr:row>4</xdr:row>
      <xdr:rowOff>241727</xdr:rowOff>
    </xdr:from>
    <xdr:to>
      <xdr:col>13</xdr:col>
      <xdr:colOff>348180</xdr:colOff>
      <xdr:row>6</xdr:row>
      <xdr:rowOff>156883</xdr:rowOff>
    </xdr:to>
    <xdr:sp macro="" textlink="">
      <xdr:nvSpPr>
        <xdr:cNvPr id="16" name="テキスト ボックス 15">
          <a:extLst>
            <a:ext uri="{FF2B5EF4-FFF2-40B4-BE49-F238E27FC236}">
              <a16:creationId xmlns:a16="http://schemas.microsoft.com/office/drawing/2014/main" id="{387F0A96-999E-424F-97C3-312FB0C794B8}"/>
            </a:ext>
          </a:extLst>
        </xdr:cNvPr>
        <xdr:cNvSpPr txBox="1"/>
      </xdr:nvSpPr>
      <xdr:spPr>
        <a:xfrm>
          <a:off x="10437477" y="1418345"/>
          <a:ext cx="1744115" cy="699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0" i="0">
              <a:solidFill>
                <a:srgbClr val="FF0000"/>
              </a:solidFill>
              <a:latin typeface="ＭＳ Ｐゴシック" panose="020B0600070205080204" pitchFamily="50" charset="-128"/>
              <a:ea typeface="ＭＳ Ｐゴシック" panose="020B0600070205080204" pitchFamily="50" charset="-128"/>
            </a:rPr>
            <a:t>「③共有部分」の按分に使用する定員数を、部屋ごとに御記入ください。</a:t>
          </a:r>
        </a:p>
      </xdr:txBody>
    </xdr:sp>
    <xdr:clientData/>
  </xdr:twoCellAnchor>
  <xdr:twoCellAnchor>
    <xdr:from>
      <xdr:col>14</xdr:col>
      <xdr:colOff>22412</xdr:colOff>
      <xdr:row>5</xdr:row>
      <xdr:rowOff>33615</xdr:rowOff>
    </xdr:from>
    <xdr:to>
      <xdr:col>15</xdr:col>
      <xdr:colOff>108857</xdr:colOff>
      <xdr:row>6</xdr:row>
      <xdr:rowOff>249729</xdr:rowOff>
    </xdr:to>
    <xdr:cxnSp macro="">
      <xdr:nvCxnSpPr>
        <xdr:cNvPr id="17" name="直線コネクタ 16">
          <a:extLst>
            <a:ext uri="{FF2B5EF4-FFF2-40B4-BE49-F238E27FC236}">
              <a16:creationId xmlns:a16="http://schemas.microsoft.com/office/drawing/2014/main" id="{64389637-CBAC-4D7F-8DF1-3D01D1A920D7}"/>
            </a:ext>
          </a:extLst>
        </xdr:cNvPr>
        <xdr:cNvCxnSpPr/>
      </xdr:nvCxnSpPr>
      <xdr:spPr>
        <a:xfrm>
          <a:off x="12281647" y="1602439"/>
          <a:ext cx="512269" cy="608319"/>
        </a:xfrm>
        <a:prstGeom prst="line">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201706</xdr:colOff>
      <xdr:row>6</xdr:row>
      <xdr:rowOff>260656</xdr:rowOff>
    </xdr:from>
    <xdr:to>
      <xdr:col>15</xdr:col>
      <xdr:colOff>208109</xdr:colOff>
      <xdr:row>7</xdr:row>
      <xdr:rowOff>382321</xdr:rowOff>
    </xdr:to>
    <xdr:cxnSp macro="">
      <xdr:nvCxnSpPr>
        <xdr:cNvPr id="18" name="直線矢印コネクタ 17">
          <a:extLst>
            <a:ext uri="{FF2B5EF4-FFF2-40B4-BE49-F238E27FC236}">
              <a16:creationId xmlns:a16="http://schemas.microsoft.com/office/drawing/2014/main" id="{422CB078-6E4B-4997-ACB1-9071D629267D}"/>
            </a:ext>
          </a:extLst>
        </xdr:cNvPr>
        <xdr:cNvCxnSpPr/>
      </xdr:nvCxnSpPr>
      <xdr:spPr>
        <a:xfrm>
          <a:off x="12923793" y="2207069"/>
          <a:ext cx="6403" cy="51094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235324</xdr:colOff>
      <xdr:row>6</xdr:row>
      <xdr:rowOff>257734</xdr:rowOff>
    </xdr:from>
    <xdr:to>
      <xdr:col>16</xdr:col>
      <xdr:colOff>241727</xdr:colOff>
      <xdr:row>7</xdr:row>
      <xdr:rowOff>379399</xdr:rowOff>
    </xdr:to>
    <xdr:cxnSp macro="">
      <xdr:nvCxnSpPr>
        <xdr:cNvPr id="19" name="直線矢印コネクタ 18">
          <a:extLst>
            <a:ext uri="{FF2B5EF4-FFF2-40B4-BE49-F238E27FC236}">
              <a16:creationId xmlns:a16="http://schemas.microsoft.com/office/drawing/2014/main" id="{0743E5D7-1835-4075-A109-DDF5AD06E471}"/>
            </a:ext>
          </a:extLst>
        </xdr:cNvPr>
        <xdr:cNvCxnSpPr/>
      </xdr:nvCxnSpPr>
      <xdr:spPr>
        <a:xfrm>
          <a:off x="13388107" y="2204147"/>
          <a:ext cx="6403" cy="51094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802822</xdr:colOff>
      <xdr:row>70</xdr:row>
      <xdr:rowOff>149678</xdr:rowOff>
    </xdr:from>
    <xdr:to>
      <xdr:col>2</xdr:col>
      <xdr:colOff>802823</xdr:colOff>
      <xdr:row>72</xdr:row>
      <xdr:rowOff>0</xdr:rowOff>
    </xdr:to>
    <xdr:cxnSp macro="">
      <xdr:nvCxnSpPr>
        <xdr:cNvPr id="20" name="直線矢印コネクタ 19">
          <a:extLst>
            <a:ext uri="{FF2B5EF4-FFF2-40B4-BE49-F238E27FC236}">
              <a16:creationId xmlns:a16="http://schemas.microsoft.com/office/drawing/2014/main" id="{72DA2777-98D0-40B3-B358-930A0A90E6DD}"/>
            </a:ext>
          </a:extLst>
        </xdr:cNvPr>
        <xdr:cNvCxnSpPr/>
      </xdr:nvCxnSpPr>
      <xdr:spPr>
        <a:xfrm>
          <a:off x="2911022" y="2511878"/>
          <a:ext cx="1" cy="49802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1428750</xdr:colOff>
      <xdr:row>70</xdr:row>
      <xdr:rowOff>149680</xdr:rowOff>
    </xdr:from>
    <xdr:to>
      <xdr:col>4</xdr:col>
      <xdr:colOff>789215</xdr:colOff>
      <xdr:row>70</xdr:row>
      <xdr:rowOff>156880</xdr:rowOff>
    </xdr:to>
    <xdr:cxnSp macro="">
      <xdr:nvCxnSpPr>
        <xdr:cNvPr id="21" name="直線コネクタ 20">
          <a:extLst>
            <a:ext uri="{FF2B5EF4-FFF2-40B4-BE49-F238E27FC236}">
              <a16:creationId xmlns:a16="http://schemas.microsoft.com/office/drawing/2014/main" id="{8CBCA890-7C40-4C96-B37E-37C31351D28D}"/>
            </a:ext>
          </a:extLst>
        </xdr:cNvPr>
        <xdr:cNvCxnSpPr/>
      </xdr:nvCxnSpPr>
      <xdr:spPr>
        <a:xfrm flipH="1">
          <a:off x="1860550" y="2511880"/>
          <a:ext cx="4415065" cy="7200"/>
        </a:xfrm>
        <a:prstGeom prst="line">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68036</xdr:colOff>
      <xdr:row>69</xdr:row>
      <xdr:rowOff>163285</xdr:rowOff>
    </xdr:from>
    <xdr:to>
      <xdr:col>1</xdr:col>
      <xdr:colOff>1387928</xdr:colOff>
      <xdr:row>71</xdr:row>
      <xdr:rowOff>108856</xdr:rowOff>
    </xdr:to>
    <xdr:sp macro="" textlink="">
      <xdr:nvSpPr>
        <xdr:cNvPr id="22" name="テキスト ボックス 21">
          <a:extLst>
            <a:ext uri="{FF2B5EF4-FFF2-40B4-BE49-F238E27FC236}">
              <a16:creationId xmlns:a16="http://schemas.microsoft.com/office/drawing/2014/main" id="{0B4619C5-471E-4F90-9F94-66D4BE4E0924}"/>
            </a:ext>
          </a:extLst>
        </xdr:cNvPr>
        <xdr:cNvSpPr txBox="1"/>
      </xdr:nvSpPr>
      <xdr:spPr>
        <a:xfrm>
          <a:off x="68036" y="2131785"/>
          <a:ext cx="1751692" cy="732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0" i="0">
              <a:solidFill>
                <a:srgbClr val="FF0000"/>
              </a:solidFill>
              <a:latin typeface="ＭＳ Ｐゴシック" panose="020B0600070205080204" pitchFamily="50" charset="-128"/>
              <a:ea typeface="ＭＳ Ｐゴシック" panose="020B0600070205080204" pitchFamily="50" charset="-128"/>
            </a:rPr>
            <a:t>①～③のいずれか１箇所に、各部屋の面積を御記入ください。</a:t>
          </a:r>
        </a:p>
      </xdr:txBody>
    </xdr:sp>
    <xdr:clientData/>
  </xdr:twoCellAnchor>
  <xdr:twoCellAnchor>
    <xdr:from>
      <xdr:col>3</xdr:col>
      <xdr:colOff>762000</xdr:colOff>
      <xdr:row>70</xdr:row>
      <xdr:rowOff>149678</xdr:rowOff>
    </xdr:from>
    <xdr:to>
      <xdr:col>3</xdr:col>
      <xdr:colOff>762001</xdr:colOff>
      <xdr:row>72</xdr:row>
      <xdr:rowOff>0</xdr:rowOff>
    </xdr:to>
    <xdr:cxnSp macro="">
      <xdr:nvCxnSpPr>
        <xdr:cNvPr id="23" name="直線矢印コネクタ 22">
          <a:extLst>
            <a:ext uri="{FF2B5EF4-FFF2-40B4-BE49-F238E27FC236}">
              <a16:creationId xmlns:a16="http://schemas.microsoft.com/office/drawing/2014/main" id="{7A97200C-A644-4D7E-B47D-BBBB4C8FC2E8}"/>
            </a:ext>
          </a:extLst>
        </xdr:cNvPr>
        <xdr:cNvCxnSpPr/>
      </xdr:nvCxnSpPr>
      <xdr:spPr>
        <a:xfrm>
          <a:off x="4559300" y="2511878"/>
          <a:ext cx="1" cy="49802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789214</xdr:colOff>
      <xdr:row>70</xdr:row>
      <xdr:rowOff>136071</xdr:rowOff>
    </xdr:from>
    <xdr:to>
      <xdr:col>4</xdr:col>
      <xdr:colOff>795617</xdr:colOff>
      <xdr:row>72</xdr:row>
      <xdr:rowOff>11206</xdr:rowOff>
    </xdr:to>
    <xdr:cxnSp macro="">
      <xdr:nvCxnSpPr>
        <xdr:cNvPr id="24" name="直線矢印コネクタ 23">
          <a:extLst>
            <a:ext uri="{FF2B5EF4-FFF2-40B4-BE49-F238E27FC236}">
              <a16:creationId xmlns:a16="http://schemas.microsoft.com/office/drawing/2014/main" id="{E549C295-C15E-450D-8C40-B00105F61356}"/>
            </a:ext>
          </a:extLst>
        </xdr:cNvPr>
        <xdr:cNvCxnSpPr/>
      </xdr:nvCxnSpPr>
      <xdr:spPr>
        <a:xfrm>
          <a:off x="6275614" y="2498271"/>
          <a:ext cx="6403" cy="52283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xdr:colOff>
      <xdr:row>64</xdr:row>
      <xdr:rowOff>179294</xdr:rowOff>
    </xdr:from>
    <xdr:to>
      <xdr:col>16</xdr:col>
      <xdr:colOff>222596</xdr:colOff>
      <xdr:row>67</xdr:row>
      <xdr:rowOff>0</xdr:rowOff>
    </xdr:to>
    <xdr:sp macro="" textlink="">
      <xdr:nvSpPr>
        <xdr:cNvPr id="25" name="テキスト ボックス 24">
          <a:extLst>
            <a:ext uri="{FF2B5EF4-FFF2-40B4-BE49-F238E27FC236}">
              <a16:creationId xmlns:a16="http://schemas.microsoft.com/office/drawing/2014/main" id="{70C64944-AE18-474D-8211-E4415B12FE48}"/>
            </a:ext>
          </a:extLst>
        </xdr:cNvPr>
        <xdr:cNvSpPr txBox="1"/>
      </xdr:nvSpPr>
      <xdr:spPr>
        <a:xfrm>
          <a:off x="8897620" y="179294"/>
          <a:ext cx="4507576" cy="1001806"/>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水色セル部分にはあらかじめ計算式が</a:t>
          </a:r>
          <a:endParaRPr kumimoji="1" lang="en-US" altLang="ja-JP" sz="1600" b="1">
            <a:solidFill>
              <a:srgbClr val="FF0000"/>
            </a:solidFill>
          </a:endParaRPr>
        </a:p>
        <a:p>
          <a:pPr algn="ctr"/>
          <a:r>
            <a:rPr kumimoji="1" lang="ja-JP" altLang="en-US" sz="1600" b="1">
              <a:solidFill>
                <a:srgbClr val="FF0000"/>
              </a:solidFill>
            </a:rPr>
            <a:t>　   </a:t>
          </a:r>
          <a:r>
            <a:rPr kumimoji="1" lang="ja-JP" altLang="en-US" sz="1600" b="1" baseline="0">
              <a:solidFill>
                <a:srgbClr val="FF0000"/>
              </a:solidFill>
            </a:rPr>
            <a:t> </a:t>
          </a:r>
          <a:r>
            <a:rPr kumimoji="1" lang="ja-JP" altLang="en-US" sz="1600" b="1">
              <a:solidFill>
                <a:srgbClr val="FF0000"/>
              </a:solidFill>
            </a:rPr>
            <a:t>入力されていますので、入力は不要です。</a:t>
          </a:r>
        </a:p>
      </xdr:txBody>
    </xdr:sp>
    <xdr:clientData/>
  </xdr:twoCellAnchor>
  <xdr:twoCellAnchor>
    <xdr:from>
      <xdr:col>14</xdr:col>
      <xdr:colOff>204107</xdr:colOff>
      <xdr:row>69</xdr:row>
      <xdr:rowOff>252328</xdr:rowOff>
    </xdr:from>
    <xdr:to>
      <xdr:col>14</xdr:col>
      <xdr:colOff>210510</xdr:colOff>
      <xdr:row>70</xdr:row>
      <xdr:rowOff>373993</xdr:rowOff>
    </xdr:to>
    <xdr:cxnSp macro="">
      <xdr:nvCxnSpPr>
        <xdr:cNvPr id="26" name="直線矢印コネクタ 25">
          <a:extLst>
            <a:ext uri="{FF2B5EF4-FFF2-40B4-BE49-F238E27FC236}">
              <a16:creationId xmlns:a16="http://schemas.microsoft.com/office/drawing/2014/main" id="{2C83A850-5C70-4F47-BB11-42CA03EB7C8F}"/>
            </a:ext>
          </a:extLst>
        </xdr:cNvPr>
        <xdr:cNvCxnSpPr/>
      </xdr:nvCxnSpPr>
      <xdr:spPr>
        <a:xfrm>
          <a:off x="12523107" y="2220828"/>
          <a:ext cx="6403" cy="51536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202007</xdr:colOff>
      <xdr:row>69</xdr:row>
      <xdr:rowOff>244371</xdr:rowOff>
    </xdr:from>
    <xdr:to>
      <xdr:col>16</xdr:col>
      <xdr:colOff>243676</xdr:colOff>
      <xdr:row>69</xdr:row>
      <xdr:rowOff>256932</xdr:rowOff>
    </xdr:to>
    <xdr:cxnSp macro="">
      <xdr:nvCxnSpPr>
        <xdr:cNvPr id="27" name="直線コネクタ 26">
          <a:extLst>
            <a:ext uri="{FF2B5EF4-FFF2-40B4-BE49-F238E27FC236}">
              <a16:creationId xmlns:a16="http://schemas.microsoft.com/office/drawing/2014/main" id="{3477172C-85B1-47E9-9175-3FC538D8A084}"/>
            </a:ext>
          </a:extLst>
        </xdr:cNvPr>
        <xdr:cNvCxnSpPr/>
      </xdr:nvCxnSpPr>
      <xdr:spPr>
        <a:xfrm flipH="1">
          <a:off x="12521007" y="2212871"/>
          <a:ext cx="905269" cy="1256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307359</xdr:colOff>
      <xdr:row>67</xdr:row>
      <xdr:rowOff>241727</xdr:rowOff>
    </xdr:from>
    <xdr:to>
      <xdr:col>13</xdr:col>
      <xdr:colOff>348180</xdr:colOff>
      <xdr:row>69</xdr:row>
      <xdr:rowOff>156883</xdr:rowOff>
    </xdr:to>
    <xdr:sp macro="" textlink="">
      <xdr:nvSpPr>
        <xdr:cNvPr id="28" name="テキスト ボックス 27">
          <a:extLst>
            <a:ext uri="{FF2B5EF4-FFF2-40B4-BE49-F238E27FC236}">
              <a16:creationId xmlns:a16="http://schemas.microsoft.com/office/drawing/2014/main" id="{387F0A96-999E-424F-97C3-312FB0C794B8}"/>
            </a:ext>
          </a:extLst>
        </xdr:cNvPr>
        <xdr:cNvSpPr txBox="1"/>
      </xdr:nvSpPr>
      <xdr:spPr>
        <a:xfrm>
          <a:off x="10480059" y="1422827"/>
          <a:ext cx="1755321" cy="7025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0" i="0">
              <a:solidFill>
                <a:srgbClr val="FF0000"/>
              </a:solidFill>
              <a:latin typeface="ＭＳ Ｐゴシック" panose="020B0600070205080204" pitchFamily="50" charset="-128"/>
              <a:ea typeface="ＭＳ Ｐゴシック" panose="020B0600070205080204" pitchFamily="50" charset="-128"/>
            </a:rPr>
            <a:t>「③共有部分」の按分に使用する定員数を、部屋ごとに御記入ください。</a:t>
          </a:r>
        </a:p>
      </xdr:txBody>
    </xdr:sp>
    <xdr:clientData/>
  </xdr:twoCellAnchor>
  <xdr:twoCellAnchor>
    <xdr:from>
      <xdr:col>14</xdr:col>
      <xdr:colOff>22412</xdr:colOff>
      <xdr:row>68</xdr:row>
      <xdr:rowOff>33615</xdr:rowOff>
    </xdr:from>
    <xdr:to>
      <xdr:col>15</xdr:col>
      <xdr:colOff>108857</xdr:colOff>
      <xdr:row>69</xdr:row>
      <xdr:rowOff>249729</xdr:rowOff>
    </xdr:to>
    <xdr:cxnSp macro="">
      <xdr:nvCxnSpPr>
        <xdr:cNvPr id="29" name="直線コネクタ 28">
          <a:extLst>
            <a:ext uri="{FF2B5EF4-FFF2-40B4-BE49-F238E27FC236}">
              <a16:creationId xmlns:a16="http://schemas.microsoft.com/office/drawing/2014/main" id="{64389637-CBAC-4D7F-8DF1-3D01D1A920D7}"/>
            </a:ext>
          </a:extLst>
        </xdr:cNvPr>
        <xdr:cNvCxnSpPr/>
      </xdr:nvCxnSpPr>
      <xdr:spPr>
        <a:xfrm>
          <a:off x="12341412" y="1608415"/>
          <a:ext cx="518245" cy="609814"/>
        </a:xfrm>
        <a:prstGeom prst="line">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201706</xdr:colOff>
      <xdr:row>69</xdr:row>
      <xdr:rowOff>260656</xdr:rowOff>
    </xdr:from>
    <xdr:to>
      <xdr:col>15</xdr:col>
      <xdr:colOff>208109</xdr:colOff>
      <xdr:row>70</xdr:row>
      <xdr:rowOff>382321</xdr:rowOff>
    </xdr:to>
    <xdr:cxnSp macro="">
      <xdr:nvCxnSpPr>
        <xdr:cNvPr id="30" name="直線矢印コネクタ 29">
          <a:extLst>
            <a:ext uri="{FF2B5EF4-FFF2-40B4-BE49-F238E27FC236}">
              <a16:creationId xmlns:a16="http://schemas.microsoft.com/office/drawing/2014/main" id="{422CB078-6E4B-4997-ACB1-9071D629267D}"/>
            </a:ext>
          </a:extLst>
        </xdr:cNvPr>
        <xdr:cNvCxnSpPr/>
      </xdr:nvCxnSpPr>
      <xdr:spPr>
        <a:xfrm>
          <a:off x="12952506" y="2229156"/>
          <a:ext cx="6403" cy="51536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235324</xdr:colOff>
      <xdr:row>69</xdr:row>
      <xdr:rowOff>257734</xdr:rowOff>
    </xdr:from>
    <xdr:to>
      <xdr:col>16</xdr:col>
      <xdr:colOff>241727</xdr:colOff>
      <xdr:row>70</xdr:row>
      <xdr:rowOff>379399</xdr:rowOff>
    </xdr:to>
    <xdr:cxnSp macro="">
      <xdr:nvCxnSpPr>
        <xdr:cNvPr id="31" name="直線矢印コネクタ 30">
          <a:extLst>
            <a:ext uri="{FF2B5EF4-FFF2-40B4-BE49-F238E27FC236}">
              <a16:creationId xmlns:a16="http://schemas.microsoft.com/office/drawing/2014/main" id="{0743E5D7-1835-4075-A109-DDF5AD06E471}"/>
            </a:ext>
          </a:extLst>
        </xdr:cNvPr>
        <xdr:cNvCxnSpPr/>
      </xdr:nvCxnSpPr>
      <xdr:spPr>
        <a:xfrm>
          <a:off x="13417924" y="2226234"/>
          <a:ext cx="6403" cy="51536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61</xdr:row>
      <xdr:rowOff>52294</xdr:rowOff>
    </xdr:from>
    <xdr:to>
      <xdr:col>1</xdr:col>
      <xdr:colOff>1041400</xdr:colOff>
      <xdr:row>63</xdr:row>
      <xdr:rowOff>165100</xdr:rowOff>
    </xdr:to>
    <xdr:sp macro="" textlink="">
      <xdr:nvSpPr>
        <xdr:cNvPr id="32" name="テキスト ボックス 31">
          <a:extLst>
            <a:ext uri="{FF2B5EF4-FFF2-40B4-BE49-F238E27FC236}">
              <a16:creationId xmlns:a16="http://schemas.microsoft.com/office/drawing/2014/main" id="{70C64944-AE18-474D-8211-E4415B12FE48}"/>
            </a:ext>
          </a:extLst>
        </xdr:cNvPr>
        <xdr:cNvSpPr txBox="1"/>
      </xdr:nvSpPr>
      <xdr:spPr>
        <a:xfrm>
          <a:off x="0" y="18759394"/>
          <a:ext cx="1473200" cy="468406"/>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記 入 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802822</xdr:colOff>
      <xdr:row>7</xdr:row>
      <xdr:rowOff>149678</xdr:rowOff>
    </xdr:from>
    <xdr:to>
      <xdr:col>2</xdr:col>
      <xdr:colOff>802823</xdr:colOff>
      <xdr:row>9</xdr:row>
      <xdr:rowOff>0</xdr:rowOff>
    </xdr:to>
    <xdr:cxnSp macro="">
      <xdr:nvCxnSpPr>
        <xdr:cNvPr id="2" name="直線矢印コネクタ 1">
          <a:extLst>
            <a:ext uri="{FF2B5EF4-FFF2-40B4-BE49-F238E27FC236}">
              <a16:creationId xmlns:a16="http://schemas.microsoft.com/office/drawing/2014/main" id="{CA2B4BA1-DE37-49B1-9909-64225984F796}"/>
            </a:ext>
          </a:extLst>
        </xdr:cNvPr>
        <xdr:cNvCxnSpPr/>
      </xdr:nvCxnSpPr>
      <xdr:spPr>
        <a:xfrm>
          <a:off x="2907847" y="2492828"/>
          <a:ext cx="1" cy="48849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1428750</xdr:colOff>
      <xdr:row>7</xdr:row>
      <xdr:rowOff>149680</xdr:rowOff>
    </xdr:from>
    <xdr:to>
      <xdr:col>4</xdr:col>
      <xdr:colOff>789215</xdr:colOff>
      <xdr:row>7</xdr:row>
      <xdr:rowOff>156880</xdr:rowOff>
    </xdr:to>
    <xdr:cxnSp macro="">
      <xdr:nvCxnSpPr>
        <xdr:cNvPr id="3" name="直線コネクタ 2">
          <a:extLst>
            <a:ext uri="{FF2B5EF4-FFF2-40B4-BE49-F238E27FC236}">
              <a16:creationId xmlns:a16="http://schemas.microsoft.com/office/drawing/2014/main" id="{68538232-C5A6-4E1D-B973-9F441CE3E152}"/>
            </a:ext>
          </a:extLst>
        </xdr:cNvPr>
        <xdr:cNvCxnSpPr/>
      </xdr:nvCxnSpPr>
      <xdr:spPr>
        <a:xfrm flipH="1">
          <a:off x="1857375" y="2492830"/>
          <a:ext cx="4408715" cy="7200"/>
        </a:xfrm>
        <a:prstGeom prst="line">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68036</xdr:colOff>
      <xdr:row>6</xdr:row>
      <xdr:rowOff>163285</xdr:rowOff>
    </xdr:from>
    <xdr:to>
      <xdr:col>1</xdr:col>
      <xdr:colOff>1387928</xdr:colOff>
      <xdr:row>8</xdr:row>
      <xdr:rowOff>108856</xdr:rowOff>
    </xdr:to>
    <xdr:sp macro="" textlink="">
      <xdr:nvSpPr>
        <xdr:cNvPr id="4" name="テキスト ボックス 3">
          <a:extLst>
            <a:ext uri="{FF2B5EF4-FFF2-40B4-BE49-F238E27FC236}">
              <a16:creationId xmlns:a16="http://schemas.microsoft.com/office/drawing/2014/main" id="{FE3FC1AA-A8F1-458C-82D7-0ABB5ECAAE5F}"/>
            </a:ext>
          </a:extLst>
        </xdr:cNvPr>
        <xdr:cNvSpPr txBox="1"/>
      </xdr:nvSpPr>
      <xdr:spPr>
        <a:xfrm>
          <a:off x="68036" y="2115910"/>
          <a:ext cx="1748517" cy="7266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0" i="0">
              <a:solidFill>
                <a:srgbClr val="FF0000"/>
              </a:solidFill>
              <a:latin typeface="ＭＳ Ｐゴシック" panose="020B0600070205080204" pitchFamily="50" charset="-128"/>
              <a:ea typeface="ＭＳ Ｐゴシック" panose="020B0600070205080204" pitchFamily="50" charset="-128"/>
            </a:rPr>
            <a:t>①～③のいずれか１箇所に、各部屋の面積を御記入ください。</a:t>
          </a:r>
        </a:p>
      </xdr:txBody>
    </xdr:sp>
    <xdr:clientData/>
  </xdr:twoCellAnchor>
  <xdr:twoCellAnchor>
    <xdr:from>
      <xdr:col>3</xdr:col>
      <xdr:colOff>762000</xdr:colOff>
      <xdr:row>7</xdr:row>
      <xdr:rowOff>149678</xdr:rowOff>
    </xdr:from>
    <xdr:to>
      <xdr:col>3</xdr:col>
      <xdr:colOff>762001</xdr:colOff>
      <xdr:row>9</xdr:row>
      <xdr:rowOff>0</xdr:rowOff>
    </xdr:to>
    <xdr:cxnSp macro="">
      <xdr:nvCxnSpPr>
        <xdr:cNvPr id="5" name="直線矢印コネクタ 4">
          <a:extLst>
            <a:ext uri="{FF2B5EF4-FFF2-40B4-BE49-F238E27FC236}">
              <a16:creationId xmlns:a16="http://schemas.microsoft.com/office/drawing/2014/main" id="{87BFF58E-8158-467F-BEF4-6928915832DD}"/>
            </a:ext>
          </a:extLst>
        </xdr:cNvPr>
        <xdr:cNvCxnSpPr/>
      </xdr:nvCxnSpPr>
      <xdr:spPr>
        <a:xfrm>
          <a:off x="4552950" y="2492828"/>
          <a:ext cx="1" cy="48849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789214</xdr:colOff>
      <xdr:row>7</xdr:row>
      <xdr:rowOff>136071</xdr:rowOff>
    </xdr:from>
    <xdr:to>
      <xdr:col>4</xdr:col>
      <xdr:colOff>795617</xdr:colOff>
      <xdr:row>9</xdr:row>
      <xdr:rowOff>11206</xdr:rowOff>
    </xdr:to>
    <xdr:cxnSp macro="">
      <xdr:nvCxnSpPr>
        <xdr:cNvPr id="6" name="直線矢印コネクタ 5">
          <a:extLst>
            <a:ext uri="{FF2B5EF4-FFF2-40B4-BE49-F238E27FC236}">
              <a16:creationId xmlns:a16="http://schemas.microsoft.com/office/drawing/2014/main" id="{1B0DC847-6D32-4EEA-905F-003EB3E8AF61}"/>
            </a:ext>
          </a:extLst>
        </xdr:cNvPr>
        <xdr:cNvCxnSpPr/>
      </xdr:nvCxnSpPr>
      <xdr:spPr>
        <a:xfrm>
          <a:off x="6266089" y="2479221"/>
          <a:ext cx="6403" cy="51331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204107</xdr:colOff>
      <xdr:row>6</xdr:row>
      <xdr:rowOff>252328</xdr:rowOff>
    </xdr:from>
    <xdr:to>
      <xdr:col>14</xdr:col>
      <xdr:colOff>210510</xdr:colOff>
      <xdr:row>7</xdr:row>
      <xdr:rowOff>373993</xdr:rowOff>
    </xdr:to>
    <xdr:cxnSp macro="">
      <xdr:nvCxnSpPr>
        <xdr:cNvPr id="14" name="直線矢印コネクタ 13">
          <a:extLst>
            <a:ext uri="{FF2B5EF4-FFF2-40B4-BE49-F238E27FC236}">
              <a16:creationId xmlns:a16="http://schemas.microsoft.com/office/drawing/2014/main" id="{DD52EEB1-58D1-45C8-A48A-777B34846793}"/>
            </a:ext>
          </a:extLst>
        </xdr:cNvPr>
        <xdr:cNvCxnSpPr/>
      </xdr:nvCxnSpPr>
      <xdr:spPr>
        <a:xfrm>
          <a:off x="12481832" y="2204953"/>
          <a:ext cx="6403" cy="51219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202007</xdr:colOff>
      <xdr:row>6</xdr:row>
      <xdr:rowOff>244371</xdr:rowOff>
    </xdr:from>
    <xdr:to>
      <xdr:col>16</xdr:col>
      <xdr:colOff>243676</xdr:colOff>
      <xdr:row>6</xdr:row>
      <xdr:rowOff>256932</xdr:rowOff>
    </xdr:to>
    <xdr:cxnSp macro="">
      <xdr:nvCxnSpPr>
        <xdr:cNvPr id="15" name="直線コネクタ 14">
          <a:extLst>
            <a:ext uri="{FF2B5EF4-FFF2-40B4-BE49-F238E27FC236}">
              <a16:creationId xmlns:a16="http://schemas.microsoft.com/office/drawing/2014/main" id="{A92CC506-5388-42C7-B4C0-3817448E8A3F}"/>
            </a:ext>
          </a:extLst>
        </xdr:cNvPr>
        <xdr:cNvCxnSpPr/>
      </xdr:nvCxnSpPr>
      <xdr:spPr>
        <a:xfrm flipH="1">
          <a:off x="12479732" y="2196996"/>
          <a:ext cx="898919" cy="1256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22412</xdr:colOff>
      <xdr:row>5</xdr:row>
      <xdr:rowOff>33615</xdr:rowOff>
    </xdr:from>
    <xdr:to>
      <xdr:col>15</xdr:col>
      <xdr:colOff>108857</xdr:colOff>
      <xdr:row>6</xdr:row>
      <xdr:rowOff>249729</xdr:rowOff>
    </xdr:to>
    <xdr:cxnSp macro="">
      <xdr:nvCxnSpPr>
        <xdr:cNvPr id="16" name="直線コネクタ 15">
          <a:extLst>
            <a:ext uri="{FF2B5EF4-FFF2-40B4-BE49-F238E27FC236}">
              <a16:creationId xmlns:a16="http://schemas.microsoft.com/office/drawing/2014/main" id="{2FBEE90A-AE9F-4B5C-A58E-893AD34798A8}"/>
            </a:ext>
          </a:extLst>
        </xdr:cNvPr>
        <xdr:cNvCxnSpPr/>
      </xdr:nvCxnSpPr>
      <xdr:spPr>
        <a:xfrm>
          <a:off x="12300137" y="1595715"/>
          <a:ext cx="515070" cy="606639"/>
        </a:xfrm>
        <a:prstGeom prst="line">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201706</xdr:colOff>
      <xdr:row>6</xdr:row>
      <xdr:rowOff>260656</xdr:rowOff>
    </xdr:from>
    <xdr:to>
      <xdr:col>15</xdr:col>
      <xdr:colOff>208109</xdr:colOff>
      <xdr:row>7</xdr:row>
      <xdr:rowOff>382321</xdr:rowOff>
    </xdr:to>
    <xdr:cxnSp macro="">
      <xdr:nvCxnSpPr>
        <xdr:cNvPr id="17" name="直線矢印コネクタ 16">
          <a:extLst>
            <a:ext uri="{FF2B5EF4-FFF2-40B4-BE49-F238E27FC236}">
              <a16:creationId xmlns:a16="http://schemas.microsoft.com/office/drawing/2014/main" id="{6ACDFD19-7784-47BB-99BA-FB3A498F64C3}"/>
            </a:ext>
          </a:extLst>
        </xdr:cNvPr>
        <xdr:cNvCxnSpPr/>
      </xdr:nvCxnSpPr>
      <xdr:spPr>
        <a:xfrm>
          <a:off x="12908056" y="2213281"/>
          <a:ext cx="6403" cy="51219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235324</xdr:colOff>
      <xdr:row>6</xdr:row>
      <xdr:rowOff>257734</xdr:rowOff>
    </xdr:from>
    <xdr:to>
      <xdr:col>16</xdr:col>
      <xdr:colOff>241727</xdr:colOff>
      <xdr:row>7</xdr:row>
      <xdr:rowOff>379399</xdr:rowOff>
    </xdr:to>
    <xdr:cxnSp macro="">
      <xdr:nvCxnSpPr>
        <xdr:cNvPr id="18" name="直線矢印コネクタ 17">
          <a:extLst>
            <a:ext uri="{FF2B5EF4-FFF2-40B4-BE49-F238E27FC236}">
              <a16:creationId xmlns:a16="http://schemas.microsoft.com/office/drawing/2014/main" id="{4431C2F0-ADA7-4C47-AEED-9616705FEA37}"/>
            </a:ext>
          </a:extLst>
        </xdr:cNvPr>
        <xdr:cNvCxnSpPr/>
      </xdr:nvCxnSpPr>
      <xdr:spPr>
        <a:xfrm>
          <a:off x="13370299" y="2210359"/>
          <a:ext cx="6403" cy="51219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312965</xdr:colOff>
      <xdr:row>4</xdr:row>
      <xdr:rowOff>231322</xdr:rowOff>
    </xdr:from>
    <xdr:to>
      <xdr:col>13</xdr:col>
      <xdr:colOff>353786</xdr:colOff>
      <xdr:row>6</xdr:row>
      <xdr:rowOff>146478</xdr:rowOff>
    </xdr:to>
    <xdr:sp macro="" textlink="">
      <xdr:nvSpPr>
        <xdr:cNvPr id="20" name="テキスト ボックス 19">
          <a:extLst>
            <a:ext uri="{FF2B5EF4-FFF2-40B4-BE49-F238E27FC236}">
              <a16:creationId xmlns:a16="http://schemas.microsoft.com/office/drawing/2014/main" id="{86AC49FC-1C9E-48B2-A114-733E3104D9CC}"/>
            </a:ext>
          </a:extLst>
        </xdr:cNvPr>
        <xdr:cNvSpPr txBox="1"/>
      </xdr:nvSpPr>
      <xdr:spPr>
        <a:xfrm>
          <a:off x="10477501" y="1415143"/>
          <a:ext cx="1755321" cy="704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0" i="0">
              <a:solidFill>
                <a:srgbClr val="FF0000"/>
              </a:solidFill>
              <a:latin typeface="ＭＳ Ｐゴシック" panose="020B0600070205080204" pitchFamily="50" charset="-128"/>
              <a:ea typeface="ＭＳ Ｐゴシック" panose="020B0600070205080204" pitchFamily="50" charset="-128"/>
            </a:rPr>
            <a:t>「③共有部分」の按分に使用する定員数を、部屋ごとに御記入ください。</a:t>
          </a:r>
        </a:p>
      </xdr:txBody>
    </xdr:sp>
    <xdr:clientData/>
  </xdr:twoCellAnchor>
  <xdr:twoCellAnchor>
    <xdr:from>
      <xdr:col>8</xdr:col>
      <xdr:colOff>0</xdr:colOff>
      <xdr:row>1</xdr:row>
      <xdr:rowOff>180111</xdr:rowOff>
    </xdr:from>
    <xdr:to>
      <xdr:col>16</xdr:col>
      <xdr:colOff>199736</xdr:colOff>
      <xdr:row>4</xdr:row>
      <xdr:rowOff>2895</xdr:rowOff>
    </xdr:to>
    <xdr:sp macro="" textlink="">
      <xdr:nvSpPr>
        <xdr:cNvPr id="19" name="テキスト ボックス 18">
          <a:extLst>
            <a:ext uri="{FF2B5EF4-FFF2-40B4-BE49-F238E27FC236}">
              <a16:creationId xmlns:a16="http://schemas.microsoft.com/office/drawing/2014/main" id="{10C1AAB4-7128-4522-BD10-22C6FE7E2492}"/>
            </a:ext>
          </a:extLst>
        </xdr:cNvPr>
        <xdr:cNvSpPr txBox="1"/>
      </xdr:nvSpPr>
      <xdr:spPr>
        <a:xfrm>
          <a:off x="8880764" y="180111"/>
          <a:ext cx="4466936" cy="986566"/>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水色セル部分にはあらかじめ計算式が</a:t>
          </a:r>
          <a:endParaRPr kumimoji="1" lang="en-US" altLang="ja-JP" sz="1600" b="1">
            <a:solidFill>
              <a:srgbClr val="FF0000"/>
            </a:solidFill>
          </a:endParaRPr>
        </a:p>
        <a:p>
          <a:pPr algn="ctr"/>
          <a:r>
            <a:rPr kumimoji="1" lang="ja-JP" altLang="en-US" sz="1600" b="1">
              <a:solidFill>
                <a:srgbClr val="FF0000"/>
              </a:solidFill>
            </a:rPr>
            <a:t>　   </a:t>
          </a:r>
          <a:r>
            <a:rPr kumimoji="1" lang="ja-JP" altLang="en-US" sz="1600" b="1" baseline="0">
              <a:solidFill>
                <a:srgbClr val="FF0000"/>
              </a:solidFill>
            </a:rPr>
            <a:t> </a:t>
          </a:r>
          <a:r>
            <a:rPr kumimoji="1" lang="ja-JP" altLang="en-US" sz="1600" b="1">
              <a:solidFill>
                <a:srgbClr val="FF0000"/>
              </a:solidFill>
            </a:rPr>
            <a:t>入力されていますので、入力は不要です。</a:t>
          </a:r>
        </a:p>
      </xdr:txBody>
    </xdr:sp>
    <xdr:clientData/>
  </xdr:twoCellAnchor>
  <xdr:twoCellAnchor>
    <xdr:from>
      <xdr:col>2</xdr:col>
      <xdr:colOff>802822</xdr:colOff>
      <xdr:row>70</xdr:row>
      <xdr:rowOff>149678</xdr:rowOff>
    </xdr:from>
    <xdr:to>
      <xdr:col>2</xdr:col>
      <xdr:colOff>802823</xdr:colOff>
      <xdr:row>72</xdr:row>
      <xdr:rowOff>0</xdr:rowOff>
    </xdr:to>
    <xdr:cxnSp macro="">
      <xdr:nvCxnSpPr>
        <xdr:cNvPr id="21" name="直線矢印コネクタ 20">
          <a:extLst>
            <a:ext uri="{FF2B5EF4-FFF2-40B4-BE49-F238E27FC236}">
              <a16:creationId xmlns:a16="http://schemas.microsoft.com/office/drawing/2014/main" id="{CA2B4BA1-DE37-49B1-9909-64225984F796}"/>
            </a:ext>
          </a:extLst>
        </xdr:cNvPr>
        <xdr:cNvCxnSpPr/>
      </xdr:nvCxnSpPr>
      <xdr:spPr>
        <a:xfrm>
          <a:off x="2911022" y="2511878"/>
          <a:ext cx="1" cy="49802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1428750</xdr:colOff>
      <xdr:row>70</xdr:row>
      <xdr:rowOff>149680</xdr:rowOff>
    </xdr:from>
    <xdr:to>
      <xdr:col>4</xdr:col>
      <xdr:colOff>789215</xdr:colOff>
      <xdr:row>70</xdr:row>
      <xdr:rowOff>156880</xdr:rowOff>
    </xdr:to>
    <xdr:cxnSp macro="">
      <xdr:nvCxnSpPr>
        <xdr:cNvPr id="22" name="直線コネクタ 21">
          <a:extLst>
            <a:ext uri="{FF2B5EF4-FFF2-40B4-BE49-F238E27FC236}">
              <a16:creationId xmlns:a16="http://schemas.microsoft.com/office/drawing/2014/main" id="{68538232-C5A6-4E1D-B973-9F441CE3E152}"/>
            </a:ext>
          </a:extLst>
        </xdr:cNvPr>
        <xdr:cNvCxnSpPr/>
      </xdr:nvCxnSpPr>
      <xdr:spPr>
        <a:xfrm flipH="1">
          <a:off x="1860550" y="2511880"/>
          <a:ext cx="4415065" cy="7200"/>
        </a:xfrm>
        <a:prstGeom prst="line">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68036</xdr:colOff>
      <xdr:row>69</xdr:row>
      <xdr:rowOff>163285</xdr:rowOff>
    </xdr:from>
    <xdr:to>
      <xdr:col>1</xdr:col>
      <xdr:colOff>1387928</xdr:colOff>
      <xdr:row>71</xdr:row>
      <xdr:rowOff>108856</xdr:rowOff>
    </xdr:to>
    <xdr:sp macro="" textlink="">
      <xdr:nvSpPr>
        <xdr:cNvPr id="23" name="テキスト ボックス 22">
          <a:extLst>
            <a:ext uri="{FF2B5EF4-FFF2-40B4-BE49-F238E27FC236}">
              <a16:creationId xmlns:a16="http://schemas.microsoft.com/office/drawing/2014/main" id="{FE3FC1AA-A8F1-458C-82D7-0ABB5ECAAE5F}"/>
            </a:ext>
          </a:extLst>
        </xdr:cNvPr>
        <xdr:cNvSpPr txBox="1"/>
      </xdr:nvSpPr>
      <xdr:spPr>
        <a:xfrm>
          <a:off x="68036" y="2131785"/>
          <a:ext cx="1751692" cy="732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0" i="0">
              <a:solidFill>
                <a:srgbClr val="FF0000"/>
              </a:solidFill>
              <a:latin typeface="ＭＳ Ｐゴシック" panose="020B0600070205080204" pitchFamily="50" charset="-128"/>
              <a:ea typeface="ＭＳ Ｐゴシック" panose="020B0600070205080204" pitchFamily="50" charset="-128"/>
            </a:rPr>
            <a:t>①～③のいずれか１箇所に、各部屋の面積を御記入ください。</a:t>
          </a:r>
        </a:p>
      </xdr:txBody>
    </xdr:sp>
    <xdr:clientData/>
  </xdr:twoCellAnchor>
  <xdr:twoCellAnchor>
    <xdr:from>
      <xdr:col>3</xdr:col>
      <xdr:colOff>762000</xdr:colOff>
      <xdr:row>70</xdr:row>
      <xdr:rowOff>149678</xdr:rowOff>
    </xdr:from>
    <xdr:to>
      <xdr:col>3</xdr:col>
      <xdr:colOff>762001</xdr:colOff>
      <xdr:row>72</xdr:row>
      <xdr:rowOff>0</xdr:rowOff>
    </xdr:to>
    <xdr:cxnSp macro="">
      <xdr:nvCxnSpPr>
        <xdr:cNvPr id="24" name="直線矢印コネクタ 23">
          <a:extLst>
            <a:ext uri="{FF2B5EF4-FFF2-40B4-BE49-F238E27FC236}">
              <a16:creationId xmlns:a16="http://schemas.microsoft.com/office/drawing/2014/main" id="{87BFF58E-8158-467F-BEF4-6928915832DD}"/>
            </a:ext>
          </a:extLst>
        </xdr:cNvPr>
        <xdr:cNvCxnSpPr/>
      </xdr:nvCxnSpPr>
      <xdr:spPr>
        <a:xfrm>
          <a:off x="4559300" y="2511878"/>
          <a:ext cx="1" cy="49802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789214</xdr:colOff>
      <xdr:row>70</xdr:row>
      <xdr:rowOff>136071</xdr:rowOff>
    </xdr:from>
    <xdr:to>
      <xdr:col>4</xdr:col>
      <xdr:colOff>795617</xdr:colOff>
      <xdr:row>72</xdr:row>
      <xdr:rowOff>11206</xdr:rowOff>
    </xdr:to>
    <xdr:cxnSp macro="">
      <xdr:nvCxnSpPr>
        <xdr:cNvPr id="25" name="直線矢印コネクタ 24">
          <a:extLst>
            <a:ext uri="{FF2B5EF4-FFF2-40B4-BE49-F238E27FC236}">
              <a16:creationId xmlns:a16="http://schemas.microsoft.com/office/drawing/2014/main" id="{1B0DC847-6D32-4EEA-905F-003EB3E8AF61}"/>
            </a:ext>
          </a:extLst>
        </xdr:cNvPr>
        <xdr:cNvCxnSpPr/>
      </xdr:nvCxnSpPr>
      <xdr:spPr>
        <a:xfrm>
          <a:off x="6275614" y="2498271"/>
          <a:ext cx="6403" cy="52283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204107</xdr:colOff>
      <xdr:row>69</xdr:row>
      <xdr:rowOff>252328</xdr:rowOff>
    </xdr:from>
    <xdr:to>
      <xdr:col>14</xdr:col>
      <xdr:colOff>210510</xdr:colOff>
      <xdr:row>70</xdr:row>
      <xdr:rowOff>373993</xdr:rowOff>
    </xdr:to>
    <xdr:cxnSp macro="">
      <xdr:nvCxnSpPr>
        <xdr:cNvPr id="26" name="直線矢印コネクタ 25">
          <a:extLst>
            <a:ext uri="{FF2B5EF4-FFF2-40B4-BE49-F238E27FC236}">
              <a16:creationId xmlns:a16="http://schemas.microsoft.com/office/drawing/2014/main" id="{DD52EEB1-58D1-45C8-A48A-777B34846793}"/>
            </a:ext>
          </a:extLst>
        </xdr:cNvPr>
        <xdr:cNvCxnSpPr/>
      </xdr:nvCxnSpPr>
      <xdr:spPr>
        <a:xfrm>
          <a:off x="12523107" y="2220828"/>
          <a:ext cx="6403" cy="51536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202007</xdr:colOff>
      <xdr:row>69</xdr:row>
      <xdr:rowOff>244371</xdr:rowOff>
    </xdr:from>
    <xdr:to>
      <xdr:col>16</xdr:col>
      <xdr:colOff>243676</xdr:colOff>
      <xdr:row>69</xdr:row>
      <xdr:rowOff>256932</xdr:rowOff>
    </xdr:to>
    <xdr:cxnSp macro="">
      <xdr:nvCxnSpPr>
        <xdr:cNvPr id="27" name="直線コネクタ 26">
          <a:extLst>
            <a:ext uri="{FF2B5EF4-FFF2-40B4-BE49-F238E27FC236}">
              <a16:creationId xmlns:a16="http://schemas.microsoft.com/office/drawing/2014/main" id="{A92CC506-5388-42C7-B4C0-3817448E8A3F}"/>
            </a:ext>
          </a:extLst>
        </xdr:cNvPr>
        <xdr:cNvCxnSpPr/>
      </xdr:nvCxnSpPr>
      <xdr:spPr>
        <a:xfrm flipH="1">
          <a:off x="12521007" y="2212871"/>
          <a:ext cx="905269" cy="1256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22412</xdr:colOff>
      <xdr:row>68</xdr:row>
      <xdr:rowOff>33615</xdr:rowOff>
    </xdr:from>
    <xdr:to>
      <xdr:col>15</xdr:col>
      <xdr:colOff>108857</xdr:colOff>
      <xdr:row>69</xdr:row>
      <xdr:rowOff>249729</xdr:rowOff>
    </xdr:to>
    <xdr:cxnSp macro="">
      <xdr:nvCxnSpPr>
        <xdr:cNvPr id="28" name="直線コネクタ 27">
          <a:extLst>
            <a:ext uri="{FF2B5EF4-FFF2-40B4-BE49-F238E27FC236}">
              <a16:creationId xmlns:a16="http://schemas.microsoft.com/office/drawing/2014/main" id="{2FBEE90A-AE9F-4B5C-A58E-893AD34798A8}"/>
            </a:ext>
          </a:extLst>
        </xdr:cNvPr>
        <xdr:cNvCxnSpPr/>
      </xdr:nvCxnSpPr>
      <xdr:spPr>
        <a:xfrm>
          <a:off x="12341412" y="1608415"/>
          <a:ext cx="518245" cy="609814"/>
        </a:xfrm>
        <a:prstGeom prst="line">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201706</xdr:colOff>
      <xdr:row>69</xdr:row>
      <xdr:rowOff>260656</xdr:rowOff>
    </xdr:from>
    <xdr:to>
      <xdr:col>15</xdr:col>
      <xdr:colOff>208109</xdr:colOff>
      <xdr:row>70</xdr:row>
      <xdr:rowOff>382321</xdr:rowOff>
    </xdr:to>
    <xdr:cxnSp macro="">
      <xdr:nvCxnSpPr>
        <xdr:cNvPr id="29" name="直線矢印コネクタ 28">
          <a:extLst>
            <a:ext uri="{FF2B5EF4-FFF2-40B4-BE49-F238E27FC236}">
              <a16:creationId xmlns:a16="http://schemas.microsoft.com/office/drawing/2014/main" id="{6ACDFD19-7784-47BB-99BA-FB3A498F64C3}"/>
            </a:ext>
          </a:extLst>
        </xdr:cNvPr>
        <xdr:cNvCxnSpPr/>
      </xdr:nvCxnSpPr>
      <xdr:spPr>
        <a:xfrm>
          <a:off x="12952506" y="2229156"/>
          <a:ext cx="6403" cy="51536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235324</xdr:colOff>
      <xdr:row>69</xdr:row>
      <xdr:rowOff>257734</xdr:rowOff>
    </xdr:from>
    <xdr:to>
      <xdr:col>16</xdr:col>
      <xdr:colOff>241727</xdr:colOff>
      <xdr:row>70</xdr:row>
      <xdr:rowOff>379399</xdr:rowOff>
    </xdr:to>
    <xdr:cxnSp macro="">
      <xdr:nvCxnSpPr>
        <xdr:cNvPr id="30" name="直線矢印コネクタ 29">
          <a:extLst>
            <a:ext uri="{FF2B5EF4-FFF2-40B4-BE49-F238E27FC236}">
              <a16:creationId xmlns:a16="http://schemas.microsoft.com/office/drawing/2014/main" id="{4431C2F0-ADA7-4C47-AEED-9616705FEA37}"/>
            </a:ext>
          </a:extLst>
        </xdr:cNvPr>
        <xdr:cNvCxnSpPr/>
      </xdr:nvCxnSpPr>
      <xdr:spPr>
        <a:xfrm>
          <a:off x="13417924" y="2226234"/>
          <a:ext cx="6403" cy="51536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312965</xdr:colOff>
      <xdr:row>67</xdr:row>
      <xdr:rowOff>231322</xdr:rowOff>
    </xdr:from>
    <xdr:to>
      <xdr:col>13</xdr:col>
      <xdr:colOff>353786</xdr:colOff>
      <xdr:row>69</xdr:row>
      <xdr:rowOff>146478</xdr:rowOff>
    </xdr:to>
    <xdr:sp macro="" textlink="">
      <xdr:nvSpPr>
        <xdr:cNvPr id="31" name="テキスト ボックス 30">
          <a:extLst>
            <a:ext uri="{FF2B5EF4-FFF2-40B4-BE49-F238E27FC236}">
              <a16:creationId xmlns:a16="http://schemas.microsoft.com/office/drawing/2014/main" id="{86AC49FC-1C9E-48B2-A114-733E3104D9CC}"/>
            </a:ext>
          </a:extLst>
        </xdr:cNvPr>
        <xdr:cNvSpPr txBox="1"/>
      </xdr:nvSpPr>
      <xdr:spPr>
        <a:xfrm>
          <a:off x="10485665" y="1412422"/>
          <a:ext cx="1755321" cy="7025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0" i="0">
              <a:solidFill>
                <a:srgbClr val="FF0000"/>
              </a:solidFill>
              <a:latin typeface="ＭＳ Ｐゴシック" panose="020B0600070205080204" pitchFamily="50" charset="-128"/>
              <a:ea typeface="ＭＳ Ｐゴシック" panose="020B0600070205080204" pitchFamily="50" charset="-128"/>
            </a:rPr>
            <a:t>「③共有部分」の按分に使用する定員数を、部屋ごとに御記入ください。</a:t>
          </a:r>
        </a:p>
      </xdr:txBody>
    </xdr:sp>
    <xdr:clientData/>
  </xdr:twoCellAnchor>
  <xdr:twoCellAnchor>
    <xdr:from>
      <xdr:col>8</xdr:col>
      <xdr:colOff>0</xdr:colOff>
      <xdr:row>64</xdr:row>
      <xdr:rowOff>180111</xdr:rowOff>
    </xdr:from>
    <xdr:to>
      <xdr:col>16</xdr:col>
      <xdr:colOff>199736</xdr:colOff>
      <xdr:row>67</xdr:row>
      <xdr:rowOff>2895</xdr:rowOff>
    </xdr:to>
    <xdr:sp macro="" textlink="">
      <xdr:nvSpPr>
        <xdr:cNvPr id="32" name="テキスト ボックス 31">
          <a:extLst>
            <a:ext uri="{FF2B5EF4-FFF2-40B4-BE49-F238E27FC236}">
              <a16:creationId xmlns:a16="http://schemas.microsoft.com/office/drawing/2014/main" id="{10C1AAB4-7128-4522-BD10-22C6FE7E2492}"/>
            </a:ext>
          </a:extLst>
        </xdr:cNvPr>
        <xdr:cNvSpPr txBox="1"/>
      </xdr:nvSpPr>
      <xdr:spPr>
        <a:xfrm>
          <a:off x="8890000" y="180111"/>
          <a:ext cx="4492336" cy="1003884"/>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水色セル部分にはあらかじめ計算式が</a:t>
          </a:r>
          <a:endParaRPr kumimoji="1" lang="en-US" altLang="ja-JP" sz="1600" b="1">
            <a:solidFill>
              <a:srgbClr val="FF0000"/>
            </a:solidFill>
          </a:endParaRPr>
        </a:p>
        <a:p>
          <a:pPr algn="ctr"/>
          <a:r>
            <a:rPr kumimoji="1" lang="ja-JP" altLang="en-US" sz="1600" b="1">
              <a:solidFill>
                <a:srgbClr val="FF0000"/>
              </a:solidFill>
            </a:rPr>
            <a:t>　   </a:t>
          </a:r>
          <a:r>
            <a:rPr kumimoji="1" lang="ja-JP" altLang="en-US" sz="1600" b="1" baseline="0">
              <a:solidFill>
                <a:srgbClr val="FF0000"/>
              </a:solidFill>
            </a:rPr>
            <a:t> </a:t>
          </a:r>
          <a:r>
            <a:rPr kumimoji="1" lang="ja-JP" altLang="en-US" sz="1600" b="1">
              <a:solidFill>
                <a:srgbClr val="FF0000"/>
              </a:solidFill>
            </a:rPr>
            <a:t>入力されていますので、入力は不要です。</a:t>
          </a:r>
        </a:p>
      </xdr:txBody>
    </xdr:sp>
    <xdr:clientData/>
  </xdr:twoCellAnchor>
  <xdr:twoCellAnchor>
    <xdr:from>
      <xdr:col>0</xdr:col>
      <xdr:colOff>0</xdr:colOff>
      <xdr:row>61</xdr:row>
      <xdr:rowOff>50800</xdr:rowOff>
    </xdr:from>
    <xdr:to>
      <xdr:col>1</xdr:col>
      <xdr:colOff>1041400</xdr:colOff>
      <xdr:row>63</xdr:row>
      <xdr:rowOff>163606</xdr:rowOff>
    </xdr:to>
    <xdr:sp macro="" textlink="">
      <xdr:nvSpPr>
        <xdr:cNvPr id="33" name="テキスト ボックス 32">
          <a:extLst>
            <a:ext uri="{FF2B5EF4-FFF2-40B4-BE49-F238E27FC236}">
              <a16:creationId xmlns:a16="http://schemas.microsoft.com/office/drawing/2014/main" id="{70C64944-AE18-474D-8211-E4415B12FE48}"/>
            </a:ext>
          </a:extLst>
        </xdr:cNvPr>
        <xdr:cNvSpPr txBox="1"/>
      </xdr:nvSpPr>
      <xdr:spPr>
        <a:xfrm>
          <a:off x="0" y="18757900"/>
          <a:ext cx="1473200" cy="468406"/>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記 入 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571499</xdr:colOff>
      <xdr:row>26</xdr:row>
      <xdr:rowOff>0</xdr:rowOff>
    </xdr:from>
    <xdr:to>
      <xdr:col>0</xdr:col>
      <xdr:colOff>721178</xdr:colOff>
      <xdr:row>29</xdr:row>
      <xdr:rowOff>353786</xdr:rowOff>
    </xdr:to>
    <xdr:sp macro="" textlink="">
      <xdr:nvSpPr>
        <xdr:cNvPr id="2" name="左中かっこ 1">
          <a:extLst>
            <a:ext uri="{FF2B5EF4-FFF2-40B4-BE49-F238E27FC236}">
              <a16:creationId xmlns:a16="http://schemas.microsoft.com/office/drawing/2014/main" id="{344D2D8A-4979-4F8C-A4F6-10242CE03451}"/>
            </a:ext>
          </a:extLst>
        </xdr:cNvPr>
        <xdr:cNvSpPr/>
      </xdr:nvSpPr>
      <xdr:spPr>
        <a:xfrm>
          <a:off x="571499" y="8109857"/>
          <a:ext cx="149679" cy="1496786"/>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53069</xdr:colOff>
      <xdr:row>37</xdr:row>
      <xdr:rowOff>219075</xdr:rowOff>
    </xdr:from>
    <xdr:to>
      <xdr:col>6</xdr:col>
      <xdr:colOff>1819276</xdr:colOff>
      <xdr:row>38</xdr:row>
      <xdr:rowOff>247651</xdr:rowOff>
    </xdr:to>
    <xdr:sp macro="" textlink="">
      <xdr:nvSpPr>
        <xdr:cNvPr id="3" name="テキスト ボックス 2">
          <a:extLst>
            <a:ext uri="{FF2B5EF4-FFF2-40B4-BE49-F238E27FC236}">
              <a16:creationId xmlns:a16="http://schemas.microsoft.com/office/drawing/2014/main" id="{79E7CFDA-AE3D-41BB-8997-204914AC556A}"/>
            </a:ext>
          </a:extLst>
        </xdr:cNvPr>
        <xdr:cNvSpPr txBox="1"/>
      </xdr:nvSpPr>
      <xdr:spPr>
        <a:xfrm>
          <a:off x="815069" y="11744325"/>
          <a:ext cx="3299732" cy="40957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b="1" i="0">
              <a:solidFill>
                <a:sysClr val="windowText" lastClr="000000"/>
              </a:solidFill>
              <a:latin typeface="+mn-ea"/>
              <a:ea typeface="+mn-ea"/>
            </a:rPr>
            <a:t>※</a:t>
          </a:r>
          <a:r>
            <a:rPr kumimoji="1" lang="ja-JP" altLang="en-US" sz="1200" b="1" i="0">
              <a:solidFill>
                <a:sysClr val="windowText" lastClr="000000"/>
              </a:solidFill>
              <a:latin typeface="+mn-ea"/>
              <a:ea typeface="+mn-ea"/>
            </a:rPr>
            <a:t>保育所等整備交付金のみ対象となる経費。</a:t>
          </a:r>
        </a:p>
      </xdr:txBody>
    </xdr:sp>
    <xdr:clientData/>
  </xdr:twoCellAnchor>
  <xdr:twoCellAnchor>
    <xdr:from>
      <xdr:col>0</xdr:col>
      <xdr:colOff>228600</xdr:colOff>
      <xdr:row>27</xdr:row>
      <xdr:rowOff>367394</xdr:rowOff>
    </xdr:from>
    <xdr:to>
      <xdr:col>0</xdr:col>
      <xdr:colOff>449035</xdr:colOff>
      <xdr:row>27</xdr:row>
      <xdr:rowOff>371475</xdr:rowOff>
    </xdr:to>
    <xdr:cxnSp macro="">
      <xdr:nvCxnSpPr>
        <xdr:cNvPr id="5" name="直線矢印コネクタ 4">
          <a:extLst>
            <a:ext uri="{FF2B5EF4-FFF2-40B4-BE49-F238E27FC236}">
              <a16:creationId xmlns:a16="http://schemas.microsoft.com/office/drawing/2014/main" id="{C6CC2A64-B640-4656-B70A-2E9E5FC72D07}"/>
            </a:ext>
          </a:extLst>
        </xdr:cNvPr>
        <xdr:cNvCxnSpPr/>
      </xdr:nvCxnSpPr>
      <xdr:spPr>
        <a:xfrm flipV="1">
          <a:off x="228600" y="8082644"/>
          <a:ext cx="220435" cy="4081"/>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238125</xdr:colOff>
      <xdr:row>27</xdr:row>
      <xdr:rowOff>361950</xdr:rowOff>
    </xdr:from>
    <xdr:to>
      <xdr:col>0</xdr:col>
      <xdr:colOff>247651</xdr:colOff>
      <xdr:row>38</xdr:row>
      <xdr:rowOff>9525</xdr:rowOff>
    </xdr:to>
    <xdr:cxnSp macro="">
      <xdr:nvCxnSpPr>
        <xdr:cNvPr id="12" name="直線コネクタ 11">
          <a:extLst>
            <a:ext uri="{FF2B5EF4-FFF2-40B4-BE49-F238E27FC236}">
              <a16:creationId xmlns:a16="http://schemas.microsoft.com/office/drawing/2014/main" id="{3554A1AA-C166-4D1B-BDB8-330FCB70D163}"/>
            </a:ext>
          </a:extLst>
        </xdr:cNvPr>
        <xdr:cNvCxnSpPr/>
      </xdr:nvCxnSpPr>
      <xdr:spPr>
        <a:xfrm>
          <a:off x="238125" y="8077200"/>
          <a:ext cx="9526" cy="38385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247650</xdr:colOff>
      <xdr:row>38</xdr:row>
      <xdr:rowOff>0</xdr:rowOff>
    </xdr:from>
    <xdr:to>
      <xdr:col>1</xdr:col>
      <xdr:colOff>5444</xdr:colOff>
      <xdr:row>38</xdr:row>
      <xdr:rowOff>7484</xdr:rowOff>
    </xdr:to>
    <xdr:cxnSp macro="">
      <xdr:nvCxnSpPr>
        <xdr:cNvPr id="15" name="直線コネクタ 14">
          <a:extLst>
            <a:ext uri="{FF2B5EF4-FFF2-40B4-BE49-F238E27FC236}">
              <a16:creationId xmlns:a16="http://schemas.microsoft.com/office/drawing/2014/main" id="{631E9B35-CBC1-4A04-AA65-282C899B5A8D}"/>
            </a:ext>
          </a:extLst>
        </xdr:cNvPr>
        <xdr:cNvCxnSpPr/>
      </xdr:nvCxnSpPr>
      <xdr:spPr>
        <a:xfrm>
          <a:off x="247650" y="11906250"/>
          <a:ext cx="519794" cy="748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13856</xdr:colOff>
      <xdr:row>3</xdr:row>
      <xdr:rowOff>0</xdr:rowOff>
    </xdr:from>
    <xdr:to>
      <xdr:col>6</xdr:col>
      <xdr:colOff>2951712</xdr:colOff>
      <xdr:row>6</xdr:row>
      <xdr:rowOff>9128</xdr:rowOff>
    </xdr:to>
    <xdr:sp macro="" textlink="">
      <xdr:nvSpPr>
        <xdr:cNvPr id="8" name="テキスト ボックス 7">
          <a:extLst>
            <a:ext uri="{FF2B5EF4-FFF2-40B4-BE49-F238E27FC236}">
              <a16:creationId xmlns:a16="http://schemas.microsoft.com/office/drawing/2014/main" id="{ED376021-7A72-4717-AAC0-15E04DB1B134}"/>
            </a:ext>
          </a:extLst>
        </xdr:cNvPr>
        <xdr:cNvSpPr txBox="1"/>
      </xdr:nvSpPr>
      <xdr:spPr>
        <a:xfrm>
          <a:off x="775856" y="997527"/>
          <a:ext cx="4461856" cy="978946"/>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水色セル部分にはあらかじめ計算式が</a:t>
          </a:r>
          <a:endParaRPr kumimoji="1" lang="en-US" altLang="ja-JP" sz="1600" b="1">
            <a:solidFill>
              <a:srgbClr val="FF0000"/>
            </a:solidFill>
          </a:endParaRPr>
        </a:p>
        <a:p>
          <a:pPr algn="ctr"/>
          <a:r>
            <a:rPr kumimoji="1" lang="ja-JP" altLang="en-US" sz="1600" b="1">
              <a:solidFill>
                <a:srgbClr val="FF0000"/>
              </a:solidFill>
            </a:rPr>
            <a:t>　   </a:t>
          </a:r>
          <a:r>
            <a:rPr kumimoji="1" lang="ja-JP" altLang="en-US" sz="1600" b="1" baseline="0">
              <a:solidFill>
                <a:srgbClr val="FF0000"/>
              </a:solidFill>
            </a:rPr>
            <a:t> </a:t>
          </a:r>
          <a:r>
            <a:rPr kumimoji="1" lang="ja-JP" altLang="en-US" sz="1600" b="1">
              <a:solidFill>
                <a:srgbClr val="FF0000"/>
              </a:solidFill>
            </a:rPr>
            <a:t>入力されていますので、入力は不要です。</a:t>
          </a:r>
        </a:p>
      </xdr:txBody>
    </xdr:sp>
    <xdr:clientData/>
  </xdr:twoCellAnchor>
  <xdr:twoCellAnchor>
    <xdr:from>
      <xdr:col>0</xdr:col>
      <xdr:colOff>571499</xdr:colOff>
      <xdr:row>67</xdr:row>
      <xdr:rowOff>0</xdr:rowOff>
    </xdr:from>
    <xdr:to>
      <xdr:col>0</xdr:col>
      <xdr:colOff>721178</xdr:colOff>
      <xdr:row>70</xdr:row>
      <xdr:rowOff>353786</xdr:rowOff>
    </xdr:to>
    <xdr:sp macro="" textlink="">
      <xdr:nvSpPr>
        <xdr:cNvPr id="9" name="左中かっこ 8">
          <a:extLst>
            <a:ext uri="{FF2B5EF4-FFF2-40B4-BE49-F238E27FC236}">
              <a16:creationId xmlns:a16="http://schemas.microsoft.com/office/drawing/2014/main" id="{344D2D8A-4979-4F8C-A4F6-10242CE03451}"/>
            </a:ext>
          </a:extLst>
        </xdr:cNvPr>
        <xdr:cNvSpPr/>
      </xdr:nvSpPr>
      <xdr:spPr>
        <a:xfrm>
          <a:off x="571499" y="9265227"/>
          <a:ext cx="149679" cy="1496786"/>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53069</xdr:colOff>
      <xdr:row>78</xdr:row>
      <xdr:rowOff>219075</xdr:rowOff>
    </xdr:from>
    <xdr:to>
      <xdr:col>6</xdr:col>
      <xdr:colOff>1819276</xdr:colOff>
      <xdr:row>79</xdr:row>
      <xdr:rowOff>247651</xdr:rowOff>
    </xdr:to>
    <xdr:sp macro="" textlink="">
      <xdr:nvSpPr>
        <xdr:cNvPr id="10" name="テキスト ボックス 9">
          <a:extLst>
            <a:ext uri="{FF2B5EF4-FFF2-40B4-BE49-F238E27FC236}">
              <a16:creationId xmlns:a16="http://schemas.microsoft.com/office/drawing/2014/main" id="{79E7CFDA-AE3D-41BB-8997-204914AC556A}"/>
            </a:ext>
          </a:extLst>
        </xdr:cNvPr>
        <xdr:cNvSpPr txBox="1"/>
      </xdr:nvSpPr>
      <xdr:spPr>
        <a:xfrm>
          <a:off x="815069" y="13675302"/>
          <a:ext cx="3307525" cy="340304"/>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b="1" i="0">
              <a:solidFill>
                <a:sysClr val="windowText" lastClr="000000"/>
              </a:solidFill>
              <a:latin typeface="+mn-ea"/>
              <a:ea typeface="+mn-ea"/>
            </a:rPr>
            <a:t>※</a:t>
          </a:r>
          <a:r>
            <a:rPr kumimoji="1" lang="ja-JP" altLang="en-US" sz="1200" b="1" i="0">
              <a:solidFill>
                <a:sysClr val="windowText" lastClr="000000"/>
              </a:solidFill>
              <a:latin typeface="+mn-ea"/>
              <a:ea typeface="+mn-ea"/>
            </a:rPr>
            <a:t>保育所等整備交付金のみ対象となる経費。</a:t>
          </a:r>
        </a:p>
      </xdr:txBody>
    </xdr:sp>
    <xdr:clientData/>
  </xdr:twoCellAnchor>
  <xdr:twoCellAnchor>
    <xdr:from>
      <xdr:col>0</xdr:col>
      <xdr:colOff>228600</xdr:colOff>
      <xdr:row>68</xdr:row>
      <xdr:rowOff>367394</xdr:rowOff>
    </xdr:from>
    <xdr:to>
      <xdr:col>0</xdr:col>
      <xdr:colOff>449035</xdr:colOff>
      <xdr:row>68</xdr:row>
      <xdr:rowOff>371475</xdr:rowOff>
    </xdr:to>
    <xdr:cxnSp macro="">
      <xdr:nvCxnSpPr>
        <xdr:cNvPr id="11" name="直線矢印コネクタ 10">
          <a:extLst>
            <a:ext uri="{FF2B5EF4-FFF2-40B4-BE49-F238E27FC236}">
              <a16:creationId xmlns:a16="http://schemas.microsoft.com/office/drawing/2014/main" id="{C6CC2A64-B640-4656-B70A-2E9E5FC72D07}"/>
            </a:ext>
          </a:extLst>
        </xdr:cNvPr>
        <xdr:cNvCxnSpPr/>
      </xdr:nvCxnSpPr>
      <xdr:spPr>
        <a:xfrm flipV="1">
          <a:off x="228600" y="10013621"/>
          <a:ext cx="220435" cy="4081"/>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238125</xdr:colOff>
      <xdr:row>68</xdr:row>
      <xdr:rowOff>361950</xdr:rowOff>
    </xdr:from>
    <xdr:to>
      <xdr:col>0</xdr:col>
      <xdr:colOff>247651</xdr:colOff>
      <xdr:row>79</xdr:row>
      <xdr:rowOff>9525</xdr:rowOff>
    </xdr:to>
    <xdr:cxnSp macro="">
      <xdr:nvCxnSpPr>
        <xdr:cNvPr id="13" name="直線コネクタ 12">
          <a:extLst>
            <a:ext uri="{FF2B5EF4-FFF2-40B4-BE49-F238E27FC236}">
              <a16:creationId xmlns:a16="http://schemas.microsoft.com/office/drawing/2014/main" id="{3554A1AA-C166-4D1B-BDB8-330FCB70D163}"/>
            </a:ext>
          </a:extLst>
        </xdr:cNvPr>
        <xdr:cNvCxnSpPr/>
      </xdr:nvCxnSpPr>
      <xdr:spPr>
        <a:xfrm>
          <a:off x="238125" y="10008177"/>
          <a:ext cx="9526" cy="3769303"/>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247650</xdr:colOff>
      <xdr:row>79</xdr:row>
      <xdr:rowOff>0</xdr:rowOff>
    </xdr:from>
    <xdr:to>
      <xdr:col>1</xdr:col>
      <xdr:colOff>5444</xdr:colOff>
      <xdr:row>79</xdr:row>
      <xdr:rowOff>7484</xdr:rowOff>
    </xdr:to>
    <xdr:cxnSp macro="">
      <xdr:nvCxnSpPr>
        <xdr:cNvPr id="14" name="直線コネクタ 13">
          <a:extLst>
            <a:ext uri="{FF2B5EF4-FFF2-40B4-BE49-F238E27FC236}">
              <a16:creationId xmlns:a16="http://schemas.microsoft.com/office/drawing/2014/main" id="{631E9B35-CBC1-4A04-AA65-282C899B5A8D}"/>
            </a:ext>
          </a:extLst>
        </xdr:cNvPr>
        <xdr:cNvCxnSpPr/>
      </xdr:nvCxnSpPr>
      <xdr:spPr>
        <a:xfrm>
          <a:off x="247650" y="13767955"/>
          <a:ext cx="519794" cy="748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13856</xdr:colOff>
      <xdr:row>44</xdr:row>
      <xdr:rowOff>0</xdr:rowOff>
    </xdr:from>
    <xdr:to>
      <xdr:col>6</xdr:col>
      <xdr:colOff>2951712</xdr:colOff>
      <xdr:row>47</xdr:row>
      <xdr:rowOff>9128</xdr:rowOff>
    </xdr:to>
    <xdr:sp macro="" textlink="">
      <xdr:nvSpPr>
        <xdr:cNvPr id="16" name="テキスト ボックス 15">
          <a:extLst>
            <a:ext uri="{FF2B5EF4-FFF2-40B4-BE49-F238E27FC236}">
              <a16:creationId xmlns:a16="http://schemas.microsoft.com/office/drawing/2014/main" id="{ED376021-7A72-4717-AAC0-15E04DB1B134}"/>
            </a:ext>
          </a:extLst>
        </xdr:cNvPr>
        <xdr:cNvSpPr txBox="1"/>
      </xdr:nvSpPr>
      <xdr:spPr>
        <a:xfrm>
          <a:off x="775856" y="1004455"/>
          <a:ext cx="4479174" cy="978946"/>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水色セル部分にはあらかじめ計算式が</a:t>
          </a:r>
          <a:endParaRPr kumimoji="1" lang="en-US" altLang="ja-JP" sz="1600" b="1">
            <a:solidFill>
              <a:srgbClr val="FF0000"/>
            </a:solidFill>
          </a:endParaRPr>
        </a:p>
        <a:p>
          <a:pPr algn="ctr"/>
          <a:r>
            <a:rPr kumimoji="1" lang="ja-JP" altLang="en-US" sz="1600" b="1">
              <a:solidFill>
                <a:srgbClr val="FF0000"/>
              </a:solidFill>
            </a:rPr>
            <a:t>　   </a:t>
          </a:r>
          <a:r>
            <a:rPr kumimoji="1" lang="ja-JP" altLang="en-US" sz="1600" b="1" baseline="0">
              <a:solidFill>
                <a:srgbClr val="FF0000"/>
              </a:solidFill>
            </a:rPr>
            <a:t> </a:t>
          </a:r>
          <a:r>
            <a:rPr kumimoji="1" lang="ja-JP" altLang="en-US" sz="1600" b="1">
              <a:solidFill>
                <a:srgbClr val="FF0000"/>
              </a:solidFill>
            </a:rPr>
            <a:t>入力されていますので、入力は不要です。</a:t>
          </a:r>
        </a:p>
      </xdr:txBody>
    </xdr:sp>
    <xdr:clientData/>
  </xdr:twoCellAnchor>
  <xdr:twoCellAnchor>
    <xdr:from>
      <xdr:col>0</xdr:col>
      <xdr:colOff>0</xdr:colOff>
      <xdr:row>39</xdr:row>
      <xdr:rowOff>51954</xdr:rowOff>
    </xdr:from>
    <xdr:to>
      <xdr:col>3</xdr:col>
      <xdr:colOff>191655</xdr:colOff>
      <xdr:row>41</xdr:row>
      <xdr:rowOff>35451</xdr:rowOff>
    </xdr:to>
    <xdr:sp macro="" textlink="">
      <xdr:nvSpPr>
        <xdr:cNvPr id="17" name="テキスト ボックス 16">
          <a:extLst>
            <a:ext uri="{FF2B5EF4-FFF2-40B4-BE49-F238E27FC236}">
              <a16:creationId xmlns:a16="http://schemas.microsoft.com/office/drawing/2014/main" id="{70C64944-AE18-474D-8211-E4415B12FE48}"/>
            </a:ext>
          </a:extLst>
        </xdr:cNvPr>
        <xdr:cNvSpPr txBox="1"/>
      </xdr:nvSpPr>
      <xdr:spPr>
        <a:xfrm>
          <a:off x="0" y="14131636"/>
          <a:ext cx="1473200" cy="468406"/>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記 入 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900549</xdr:colOff>
      <xdr:row>1</xdr:row>
      <xdr:rowOff>27710</xdr:rowOff>
    </xdr:from>
    <xdr:to>
      <xdr:col>9</xdr:col>
      <xdr:colOff>1330732</xdr:colOff>
      <xdr:row>4</xdr:row>
      <xdr:rowOff>27710</xdr:rowOff>
    </xdr:to>
    <xdr:sp macro="" textlink="">
      <xdr:nvSpPr>
        <xdr:cNvPr id="2" name="テキスト ボックス 1">
          <a:extLst>
            <a:ext uri="{FF2B5EF4-FFF2-40B4-BE49-F238E27FC236}">
              <a16:creationId xmlns:a16="http://schemas.microsoft.com/office/drawing/2014/main" id="{83AD0A85-646C-4BFD-97B6-02AABF155D42}"/>
            </a:ext>
          </a:extLst>
        </xdr:cNvPr>
        <xdr:cNvSpPr txBox="1"/>
      </xdr:nvSpPr>
      <xdr:spPr>
        <a:xfrm>
          <a:off x="8575967" y="27710"/>
          <a:ext cx="4461856" cy="886691"/>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水色セル部分にはあらかじめ計算式が</a:t>
          </a:r>
          <a:endParaRPr kumimoji="1" lang="en-US" altLang="ja-JP" sz="1600" b="1">
            <a:solidFill>
              <a:srgbClr val="FF0000"/>
            </a:solidFill>
          </a:endParaRPr>
        </a:p>
        <a:p>
          <a:pPr algn="ctr"/>
          <a:r>
            <a:rPr kumimoji="1" lang="ja-JP" altLang="en-US" sz="1600" b="1">
              <a:solidFill>
                <a:srgbClr val="FF0000"/>
              </a:solidFill>
            </a:rPr>
            <a:t>　   </a:t>
          </a:r>
          <a:r>
            <a:rPr kumimoji="1" lang="ja-JP" altLang="en-US" sz="1600" b="1" baseline="0">
              <a:solidFill>
                <a:srgbClr val="FF0000"/>
              </a:solidFill>
            </a:rPr>
            <a:t> </a:t>
          </a:r>
          <a:r>
            <a:rPr kumimoji="1" lang="ja-JP" altLang="en-US" sz="1600" b="1">
              <a:solidFill>
                <a:srgbClr val="FF0000"/>
              </a:solidFill>
            </a:rPr>
            <a:t>入力されていますので、入力は不要です。</a:t>
          </a:r>
        </a:p>
      </xdr:txBody>
    </xdr:sp>
    <xdr:clientData/>
  </xdr:twoCellAnchor>
  <xdr:twoCellAnchor>
    <xdr:from>
      <xdr:col>6</xdr:col>
      <xdr:colOff>900549</xdr:colOff>
      <xdr:row>32</xdr:row>
      <xdr:rowOff>27710</xdr:rowOff>
    </xdr:from>
    <xdr:to>
      <xdr:col>9</xdr:col>
      <xdr:colOff>1330732</xdr:colOff>
      <xdr:row>35</xdr:row>
      <xdr:rowOff>27710</xdr:rowOff>
    </xdr:to>
    <xdr:sp macro="" textlink="">
      <xdr:nvSpPr>
        <xdr:cNvPr id="4" name="テキスト ボックス 3">
          <a:extLst>
            <a:ext uri="{FF2B5EF4-FFF2-40B4-BE49-F238E27FC236}">
              <a16:creationId xmlns:a16="http://schemas.microsoft.com/office/drawing/2014/main" id="{83AD0A85-646C-4BFD-97B6-02AABF155D42}"/>
            </a:ext>
          </a:extLst>
        </xdr:cNvPr>
        <xdr:cNvSpPr txBox="1"/>
      </xdr:nvSpPr>
      <xdr:spPr>
        <a:xfrm>
          <a:off x="8589822" y="27710"/>
          <a:ext cx="4482637" cy="90054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水色セル部分にはあらかじめ計算式が</a:t>
          </a:r>
          <a:endParaRPr kumimoji="1" lang="en-US" altLang="ja-JP" sz="1600" b="1">
            <a:solidFill>
              <a:srgbClr val="FF0000"/>
            </a:solidFill>
          </a:endParaRPr>
        </a:p>
        <a:p>
          <a:pPr algn="ctr"/>
          <a:r>
            <a:rPr kumimoji="1" lang="ja-JP" altLang="en-US" sz="1600" b="1">
              <a:solidFill>
                <a:srgbClr val="FF0000"/>
              </a:solidFill>
            </a:rPr>
            <a:t>　   </a:t>
          </a:r>
          <a:r>
            <a:rPr kumimoji="1" lang="ja-JP" altLang="en-US" sz="1600" b="1" baseline="0">
              <a:solidFill>
                <a:srgbClr val="FF0000"/>
              </a:solidFill>
            </a:rPr>
            <a:t> </a:t>
          </a:r>
          <a:r>
            <a:rPr kumimoji="1" lang="ja-JP" altLang="en-US" sz="1600" b="1">
              <a:solidFill>
                <a:srgbClr val="FF0000"/>
              </a:solidFill>
            </a:rPr>
            <a:t>入力されていますので、入力は不要です。</a:t>
          </a:r>
        </a:p>
      </xdr:txBody>
    </xdr:sp>
    <xdr:clientData/>
  </xdr:twoCellAnchor>
  <xdr:twoCellAnchor>
    <xdr:from>
      <xdr:col>0</xdr:col>
      <xdr:colOff>0</xdr:colOff>
      <xdr:row>29</xdr:row>
      <xdr:rowOff>69272</xdr:rowOff>
    </xdr:from>
    <xdr:to>
      <xdr:col>1</xdr:col>
      <xdr:colOff>330200</xdr:colOff>
      <xdr:row>31</xdr:row>
      <xdr:rowOff>122042</xdr:rowOff>
    </xdr:to>
    <xdr:sp macro="" textlink="">
      <xdr:nvSpPr>
        <xdr:cNvPr id="5" name="テキスト ボックス 4">
          <a:extLst>
            <a:ext uri="{FF2B5EF4-FFF2-40B4-BE49-F238E27FC236}">
              <a16:creationId xmlns:a16="http://schemas.microsoft.com/office/drawing/2014/main" id="{70C64944-AE18-474D-8211-E4415B12FE48}"/>
            </a:ext>
          </a:extLst>
        </xdr:cNvPr>
        <xdr:cNvSpPr txBox="1"/>
      </xdr:nvSpPr>
      <xdr:spPr>
        <a:xfrm>
          <a:off x="0" y="11880272"/>
          <a:ext cx="1473200" cy="468406"/>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記 入 例</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20</xdr:rowOff>
    </xdr:from>
    <xdr:to>
      <xdr:col>8</xdr:col>
      <xdr:colOff>669600</xdr:colOff>
      <xdr:row>39</xdr:row>
      <xdr:rowOff>72636</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57320"/>
          <a:ext cx="6156000" cy="81688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669600</xdr:colOff>
      <xdr:row>20</xdr:row>
      <xdr:rowOff>82137</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57300"/>
          <a:ext cx="6156000" cy="41302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22</xdr:rowOff>
    </xdr:from>
    <xdr:to>
      <xdr:col>8</xdr:col>
      <xdr:colOff>669600</xdr:colOff>
      <xdr:row>37</xdr:row>
      <xdr:rowOff>158261</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57322"/>
          <a:ext cx="6156000" cy="80163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1</xdr:rowOff>
    </xdr:from>
    <xdr:to>
      <xdr:col>8</xdr:col>
      <xdr:colOff>669600</xdr:colOff>
      <xdr:row>23</xdr:row>
      <xdr:rowOff>64600</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81051"/>
          <a:ext cx="6156000" cy="482709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124"/>
  <sheetViews>
    <sheetView tabSelected="1" view="pageBreakPreview" zoomScale="75" zoomScaleNormal="100" zoomScaleSheetLayoutView="75" workbookViewId="0"/>
  </sheetViews>
  <sheetFormatPr defaultColWidth="5.625" defaultRowHeight="13.5"/>
  <cols>
    <col min="1" max="1" width="5.625" style="2" customWidth="1"/>
    <col min="2" max="2" width="22" style="2" customWidth="1"/>
    <col min="3" max="5" width="22.125" style="2" customWidth="1"/>
    <col min="6" max="6" width="11.125" style="2" customWidth="1"/>
    <col min="7" max="8" width="5.625" style="2" customWidth="1"/>
    <col min="9" max="9" width="11.125" style="2" customWidth="1"/>
    <col min="10" max="11" width="5.625" style="2" customWidth="1"/>
    <col min="12" max="12" width="11.125" style="2" customWidth="1"/>
    <col min="13" max="17" width="5.625" style="2" customWidth="1"/>
    <col min="18" max="257" width="9" style="2" customWidth="1"/>
    <col min="258" max="264" width="5.625" style="2"/>
    <col min="265" max="265" width="22" style="2" customWidth="1"/>
    <col min="266" max="267" width="18.625" style="2" customWidth="1"/>
    <col min="268" max="270" width="15.625" style="2" customWidth="1"/>
    <col min="271" max="271" width="10.875" style="2" customWidth="1"/>
    <col min="272" max="513" width="9" style="2" customWidth="1"/>
    <col min="514" max="520" width="5.625" style="2"/>
    <col min="521" max="521" width="22" style="2" customWidth="1"/>
    <col min="522" max="523" width="18.625" style="2" customWidth="1"/>
    <col min="524" max="526" width="15.625" style="2" customWidth="1"/>
    <col min="527" max="527" width="10.875" style="2" customWidth="1"/>
    <col min="528" max="769" width="9" style="2" customWidth="1"/>
    <col min="770" max="776" width="5.625" style="2"/>
    <col min="777" max="777" width="22" style="2" customWidth="1"/>
    <col min="778" max="779" width="18.625" style="2" customWidth="1"/>
    <col min="780" max="782" width="15.625" style="2" customWidth="1"/>
    <col min="783" max="783" width="10.875" style="2" customWidth="1"/>
    <col min="784" max="1025" width="9" style="2" customWidth="1"/>
    <col min="1026" max="1032" width="5.625" style="2"/>
    <col min="1033" max="1033" width="22" style="2" customWidth="1"/>
    <col min="1034" max="1035" width="18.625" style="2" customWidth="1"/>
    <col min="1036" max="1038" width="15.625" style="2" customWidth="1"/>
    <col min="1039" max="1039" width="10.875" style="2" customWidth="1"/>
    <col min="1040" max="1281" width="9" style="2" customWidth="1"/>
    <col min="1282" max="1288" width="5.625" style="2"/>
    <col min="1289" max="1289" width="22" style="2" customWidth="1"/>
    <col min="1290" max="1291" width="18.625" style="2" customWidth="1"/>
    <col min="1292" max="1294" width="15.625" style="2" customWidth="1"/>
    <col min="1295" max="1295" width="10.875" style="2" customWidth="1"/>
    <col min="1296" max="1537" width="9" style="2" customWidth="1"/>
    <col min="1538" max="1544" width="5.625" style="2"/>
    <col min="1545" max="1545" width="22" style="2" customWidth="1"/>
    <col min="1546" max="1547" width="18.625" style="2" customWidth="1"/>
    <col min="1548" max="1550" width="15.625" style="2" customWidth="1"/>
    <col min="1551" max="1551" width="10.875" style="2" customWidth="1"/>
    <col min="1552" max="1793" width="9" style="2" customWidth="1"/>
    <col min="1794" max="1800" width="5.625" style="2"/>
    <col min="1801" max="1801" width="22" style="2" customWidth="1"/>
    <col min="1802" max="1803" width="18.625" style="2" customWidth="1"/>
    <col min="1804" max="1806" width="15.625" style="2" customWidth="1"/>
    <col min="1807" max="1807" width="10.875" style="2" customWidth="1"/>
    <col min="1808" max="2049" width="9" style="2" customWidth="1"/>
    <col min="2050" max="2056" width="5.625" style="2"/>
    <col min="2057" max="2057" width="22" style="2" customWidth="1"/>
    <col min="2058" max="2059" width="18.625" style="2" customWidth="1"/>
    <col min="2060" max="2062" width="15.625" style="2" customWidth="1"/>
    <col min="2063" max="2063" width="10.875" style="2" customWidth="1"/>
    <col min="2064" max="2305" width="9" style="2" customWidth="1"/>
    <col min="2306" max="2312" width="5.625" style="2"/>
    <col min="2313" max="2313" width="22" style="2" customWidth="1"/>
    <col min="2314" max="2315" width="18.625" style="2" customWidth="1"/>
    <col min="2316" max="2318" width="15.625" style="2" customWidth="1"/>
    <col min="2319" max="2319" width="10.875" style="2" customWidth="1"/>
    <col min="2320" max="2561" width="9" style="2" customWidth="1"/>
    <col min="2562" max="2568" width="5.625" style="2"/>
    <col min="2569" max="2569" width="22" style="2" customWidth="1"/>
    <col min="2570" max="2571" width="18.625" style="2" customWidth="1"/>
    <col min="2572" max="2574" width="15.625" style="2" customWidth="1"/>
    <col min="2575" max="2575" width="10.875" style="2" customWidth="1"/>
    <col min="2576" max="2817" width="9" style="2" customWidth="1"/>
    <col min="2818" max="2824" width="5.625" style="2"/>
    <col min="2825" max="2825" width="22" style="2" customWidth="1"/>
    <col min="2826" max="2827" width="18.625" style="2" customWidth="1"/>
    <col min="2828" max="2830" width="15.625" style="2" customWidth="1"/>
    <col min="2831" max="2831" width="10.875" style="2" customWidth="1"/>
    <col min="2832" max="3073" width="9" style="2" customWidth="1"/>
    <col min="3074" max="3080" width="5.625" style="2"/>
    <col min="3081" max="3081" width="22" style="2" customWidth="1"/>
    <col min="3082" max="3083" width="18.625" style="2" customWidth="1"/>
    <col min="3084" max="3086" width="15.625" style="2" customWidth="1"/>
    <col min="3087" max="3087" width="10.875" style="2" customWidth="1"/>
    <col min="3088" max="3329" width="9" style="2" customWidth="1"/>
    <col min="3330" max="3336" width="5.625" style="2"/>
    <col min="3337" max="3337" width="22" style="2" customWidth="1"/>
    <col min="3338" max="3339" width="18.625" style="2" customWidth="1"/>
    <col min="3340" max="3342" width="15.625" style="2" customWidth="1"/>
    <col min="3343" max="3343" width="10.875" style="2" customWidth="1"/>
    <col min="3344" max="3585" width="9" style="2" customWidth="1"/>
    <col min="3586" max="3592" width="5.625" style="2"/>
    <col min="3593" max="3593" width="22" style="2" customWidth="1"/>
    <col min="3594" max="3595" width="18.625" style="2" customWidth="1"/>
    <col min="3596" max="3598" width="15.625" style="2" customWidth="1"/>
    <col min="3599" max="3599" width="10.875" style="2" customWidth="1"/>
    <col min="3600" max="3841" width="9" style="2" customWidth="1"/>
    <col min="3842" max="3848" width="5.625" style="2"/>
    <col min="3849" max="3849" width="22" style="2" customWidth="1"/>
    <col min="3850" max="3851" width="18.625" style="2" customWidth="1"/>
    <col min="3852" max="3854" width="15.625" style="2" customWidth="1"/>
    <col min="3855" max="3855" width="10.875" style="2" customWidth="1"/>
    <col min="3856" max="4097" width="9" style="2" customWidth="1"/>
    <col min="4098" max="4104" width="5.625" style="2"/>
    <col min="4105" max="4105" width="22" style="2" customWidth="1"/>
    <col min="4106" max="4107" width="18.625" style="2" customWidth="1"/>
    <col min="4108" max="4110" width="15.625" style="2" customWidth="1"/>
    <col min="4111" max="4111" width="10.875" style="2" customWidth="1"/>
    <col min="4112" max="4353" width="9" style="2" customWidth="1"/>
    <col min="4354" max="4360" width="5.625" style="2"/>
    <col min="4361" max="4361" width="22" style="2" customWidth="1"/>
    <col min="4362" max="4363" width="18.625" style="2" customWidth="1"/>
    <col min="4364" max="4366" width="15.625" style="2" customWidth="1"/>
    <col min="4367" max="4367" width="10.875" style="2" customWidth="1"/>
    <col min="4368" max="4609" width="9" style="2" customWidth="1"/>
    <col min="4610" max="4616" width="5.625" style="2"/>
    <col min="4617" max="4617" width="22" style="2" customWidth="1"/>
    <col min="4618" max="4619" width="18.625" style="2" customWidth="1"/>
    <col min="4620" max="4622" width="15.625" style="2" customWidth="1"/>
    <col min="4623" max="4623" width="10.875" style="2" customWidth="1"/>
    <col min="4624" max="4865" width="9" style="2" customWidth="1"/>
    <col min="4866" max="4872" width="5.625" style="2"/>
    <col min="4873" max="4873" width="22" style="2" customWidth="1"/>
    <col min="4874" max="4875" width="18.625" style="2" customWidth="1"/>
    <col min="4876" max="4878" width="15.625" style="2" customWidth="1"/>
    <col min="4879" max="4879" width="10.875" style="2" customWidth="1"/>
    <col min="4880" max="5121" width="9" style="2" customWidth="1"/>
    <col min="5122" max="5128" width="5.625" style="2"/>
    <col min="5129" max="5129" width="22" style="2" customWidth="1"/>
    <col min="5130" max="5131" width="18.625" style="2" customWidth="1"/>
    <col min="5132" max="5134" width="15.625" style="2" customWidth="1"/>
    <col min="5135" max="5135" width="10.875" style="2" customWidth="1"/>
    <col min="5136" max="5377" width="9" style="2" customWidth="1"/>
    <col min="5378" max="5384" width="5.625" style="2"/>
    <col min="5385" max="5385" width="22" style="2" customWidth="1"/>
    <col min="5386" max="5387" width="18.625" style="2" customWidth="1"/>
    <col min="5388" max="5390" width="15.625" style="2" customWidth="1"/>
    <col min="5391" max="5391" width="10.875" style="2" customWidth="1"/>
    <col min="5392" max="5633" width="9" style="2" customWidth="1"/>
    <col min="5634" max="5640" width="5.625" style="2"/>
    <col min="5641" max="5641" width="22" style="2" customWidth="1"/>
    <col min="5642" max="5643" width="18.625" style="2" customWidth="1"/>
    <col min="5644" max="5646" width="15.625" style="2" customWidth="1"/>
    <col min="5647" max="5647" width="10.875" style="2" customWidth="1"/>
    <col min="5648" max="5889" width="9" style="2" customWidth="1"/>
    <col min="5890" max="5896" width="5.625" style="2"/>
    <col min="5897" max="5897" width="22" style="2" customWidth="1"/>
    <col min="5898" max="5899" width="18.625" style="2" customWidth="1"/>
    <col min="5900" max="5902" width="15.625" style="2" customWidth="1"/>
    <col min="5903" max="5903" width="10.875" style="2" customWidth="1"/>
    <col min="5904" max="6145" width="9" style="2" customWidth="1"/>
    <col min="6146" max="6152" width="5.625" style="2"/>
    <col min="6153" max="6153" width="22" style="2" customWidth="1"/>
    <col min="6154" max="6155" width="18.625" style="2" customWidth="1"/>
    <col min="6156" max="6158" width="15.625" style="2" customWidth="1"/>
    <col min="6159" max="6159" width="10.875" style="2" customWidth="1"/>
    <col min="6160" max="6401" width="9" style="2" customWidth="1"/>
    <col min="6402" max="6408" width="5.625" style="2"/>
    <col min="6409" max="6409" width="22" style="2" customWidth="1"/>
    <col min="6410" max="6411" width="18.625" style="2" customWidth="1"/>
    <col min="6412" max="6414" width="15.625" style="2" customWidth="1"/>
    <col min="6415" max="6415" width="10.875" style="2" customWidth="1"/>
    <col min="6416" max="6657" width="9" style="2" customWidth="1"/>
    <col min="6658" max="6664" width="5.625" style="2"/>
    <col min="6665" max="6665" width="22" style="2" customWidth="1"/>
    <col min="6666" max="6667" width="18.625" style="2" customWidth="1"/>
    <col min="6668" max="6670" width="15.625" style="2" customWidth="1"/>
    <col min="6671" max="6671" width="10.875" style="2" customWidth="1"/>
    <col min="6672" max="6913" width="9" style="2" customWidth="1"/>
    <col min="6914" max="6920" width="5.625" style="2"/>
    <col min="6921" max="6921" width="22" style="2" customWidth="1"/>
    <col min="6922" max="6923" width="18.625" style="2" customWidth="1"/>
    <col min="6924" max="6926" width="15.625" style="2" customWidth="1"/>
    <col min="6927" max="6927" width="10.875" style="2" customWidth="1"/>
    <col min="6928" max="7169" width="9" style="2" customWidth="1"/>
    <col min="7170" max="7176" width="5.625" style="2"/>
    <col min="7177" max="7177" width="22" style="2" customWidth="1"/>
    <col min="7178" max="7179" width="18.625" style="2" customWidth="1"/>
    <col min="7180" max="7182" width="15.625" style="2" customWidth="1"/>
    <col min="7183" max="7183" width="10.875" style="2" customWidth="1"/>
    <col min="7184" max="7425" width="9" style="2" customWidth="1"/>
    <col min="7426" max="7432" width="5.625" style="2"/>
    <col min="7433" max="7433" width="22" style="2" customWidth="1"/>
    <col min="7434" max="7435" width="18.625" style="2" customWidth="1"/>
    <col min="7436" max="7438" width="15.625" style="2" customWidth="1"/>
    <col min="7439" max="7439" width="10.875" style="2" customWidth="1"/>
    <col min="7440" max="7681" width="9" style="2" customWidth="1"/>
    <col min="7682" max="7688" width="5.625" style="2"/>
    <col min="7689" max="7689" width="22" style="2" customWidth="1"/>
    <col min="7690" max="7691" width="18.625" style="2" customWidth="1"/>
    <col min="7692" max="7694" width="15.625" style="2" customWidth="1"/>
    <col min="7695" max="7695" width="10.875" style="2" customWidth="1"/>
    <col min="7696" max="7937" width="9" style="2" customWidth="1"/>
    <col min="7938" max="7944" width="5.625" style="2"/>
    <col min="7945" max="7945" width="22" style="2" customWidth="1"/>
    <col min="7946" max="7947" width="18.625" style="2" customWidth="1"/>
    <col min="7948" max="7950" width="15.625" style="2" customWidth="1"/>
    <col min="7951" max="7951" width="10.875" style="2" customWidth="1"/>
    <col min="7952" max="8193" width="9" style="2" customWidth="1"/>
    <col min="8194" max="8200" width="5.625" style="2"/>
    <col min="8201" max="8201" width="22" style="2" customWidth="1"/>
    <col min="8202" max="8203" width="18.625" style="2" customWidth="1"/>
    <col min="8204" max="8206" width="15.625" style="2" customWidth="1"/>
    <col min="8207" max="8207" width="10.875" style="2" customWidth="1"/>
    <col min="8208" max="8449" width="9" style="2" customWidth="1"/>
    <col min="8450" max="8456" width="5.625" style="2"/>
    <col min="8457" max="8457" width="22" style="2" customWidth="1"/>
    <col min="8458" max="8459" width="18.625" style="2" customWidth="1"/>
    <col min="8460" max="8462" width="15.625" style="2" customWidth="1"/>
    <col min="8463" max="8463" width="10.875" style="2" customWidth="1"/>
    <col min="8464" max="8705" width="9" style="2" customWidth="1"/>
    <col min="8706" max="8712" width="5.625" style="2"/>
    <col min="8713" max="8713" width="22" style="2" customWidth="1"/>
    <col min="8714" max="8715" width="18.625" style="2" customWidth="1"/>
    <col min="8716" max="8718" width="15.625" style="2" customWidth="1"/>
    <col min="8719" max="8719" width="10.875" style="2" customWidth="1"/>
    <col min="8720" max="8961" width="9" style="2" customWidth="1"/>
    <col min="8962" max="8968" width="5.625" style="2"/>
    <col min="8969" max="8969" width="22" style="2" customWidth="1"/>
    <col min="8970" max="8971" width="18.625" style="2" customWidth="1"/>
    <col min="8972" max="8974" width="15.625" style="2" customWidth="1"/>
    <col min="8975" max="8975" width="10.875" style="2" customWidth="1"/>
    <col min="8976" max="9217" width="9" style="2" customWidth="1"/>
    <col min="9218" max="9224" width="5.625" style="2"/>
    <col min="9225" max="9225" width="22" style="2" customWidth="1"/>
    <col min="9226" max="9227" width="18.625" style="2" customWidth="1"/>
    <col min="9228" max="9230" width="15.625" style="2" customWidth="1"/>
    <col min="9231" max="9231" width="10.875" style="2" customWidth="1"/>
    <col min="9232" max="9473" width="9" style="2" customWidth="1"/>
    <col min="9474" max="9480" width="5.625" style="2"/>
    <col min="9481" max="9481" width="22" style="2" customWidth="1"/>
    <col min="9482" max="9483" width="18.625" style="2" customWidth="1"/>
    <col min="9484" max="9486" width="15.625" style="2" customWidth="1"/>
    <col min="9487" max="9487" width="10.875" style="2" customWidth="1"/>
    <col min="9488" max="9729" width="9" style="2" customWidth="1"/>
    <col min="9730" max="9736" width="5.625" style="2"/>
    <col min="9737" max="9737" width="22" style="2" customWidth="1"/>
    <col min="9738" max="9739" width="18.625" style="2" customWidth="1"/>
    <col min="9740" max="9742" width="15.625" style="2" customWidth="1"/>
    <col min="9743" max="9743" width="10.875" style="2" customWidth="1"/>
    <col min="9744" max="9985" width="9" style="2" customWidth="1"/>
    <col min="9986" max="9992" width="5.625" style="2"/>
    <col min="9993" max="9993" width="22" style="2" customWidth="1"/>
    <col min="9994" max="9995" width="18.625" style="2" customWidth="1"/>
    <col min="9996" max="9998" width="15.625" style="2" customWidth="1"/>
    <col min="9999" max="9999" width="10.875" style="2" customWidth="1"/>
    <col min="10000" max="10241" width="9" style="2" customWidth="1"/>
    <col min="10242" max="10248" width="5.625" style="2"/>
    <col min="10249" max="10249" width="22" style="2" customWidth="1"/>
    <col min="10250" max="10251" width="18.625" style="2" customWidth="1"/>
    <col min="10252" max="10254" width="15.625" style="2" customWidth="1"/>
    <col min="10255" max="10255" width="10.875" style="2" customWidth="1"/>
    <col min="10256" max="10497" width="9" style="2" customWidth="1"/>
    <col min="10498" max="10504" width="5.625" style="2"/>
    <col min="10505" max="10505" width="22" style="2" customWidth="1"/>
    <col min="10506" max="10507" width="18.625" style="2" customWidth="1"/>
    <col min="10508" max="10510" width="15.625" style="2" customWidth="1"/>
    <col min="10511" max="10511" width="10.875" style="2" customWidth="1"/>
    <col min="10512" max="10753" width="9" style="2" customWidth="1"/>
    <col min="10754" max="10760" width="5.625" style="2"/>
    <col min="10761" max="10761" width="22" style="2" customWidth="1"/>
    <col min="10762" max="10763" width="18.625" style="2" customWidth="1"/>
    <col min="10764" max="10766" width="15.625" style="2" customWidth="1"/>
    <col min="10767" max="10767" width="10.875" style="2" customWidth="1"/>
    <col min="10768" max="11009" width="9" style="2" customWidth="1"/>
    <col min="11010" max="11016" width="5.625" style="2"/>
    <col min="11017" max="11017" width="22" style="2" customWidth="1"/>
    <col min="11018" max="11019" width="18.625" style="2" customWidth="1"/>
    <col min="11020" max="11022" width="15.625" style="2" customWidth="1"/>
    <col min="11023" max="11023" width="10.875" style="2" customWidth="1"/>
    <col min="11024" max="11265" width="9" style="2" customWidth="1"/>
    <col min="11266" max="11272" width="5.625" style="2"/>
    <col min="11273" max="11273" width="22" style="2" customWidth="1"/>
    <col min="11274" max="11275" width="18.625" style="2" customWidth="1"/>
    <col min="11276" max="11278" width="15.625" style="2" customWidth="1"/>
    <col min="11279" max="11279" width="10.875" style="2" customWidth="1"/>
    <col min="11280" max="11521" width="9" style="2" customWidth="1"/>
    <col min="11522" max="11528" width="5.625" style="2"/>
    <col min="11529" max="11529" width="22" style="2" customWidth="1"/>
    <col min="11530" max="11531" width="18.625" style="2" customWidth="1"/>
    <col min="11532" max="11534" width="15.625" style="2" customWidth="1"/>
    <col min="11535" max="11535" width="10.875" style="2" customWidth="1"/>
    <col min="11536" max="11777" width="9" style="2" customWidth="1"/>
    <col min="11778" max="11784" width="5.625" style="2"/>
    <col min="11785" max="11785" width="22" style="2" customWidth="1"/>
    <col min="11786" max="11787" width="18.625" style="2" customWidth="1"/>
    <col min="11788" max="11790" width="15.625" style="2" customWidth="1"/>
    <col min="11791" max="11791" width="10.875" style="2" customWidth="1"/>
    <col min="11792" max="12033" width="9" style="2" customWidth="1"/>
    <col min="12034" max="12040" width="5.625" style="2"/>
    <col min="12041" max="12041" width="22" style="2" customWidth="1"/>
    <col min="12042" max="12043" width="18.625" style="2" customWidth="1"/>
    <col min="12044" max="12046" width="15.625" style="2" customWidth="1"/>
    <col min="12047" max="12047" width="10.875" style="2" customWidth="1"/>
    <col min="12048" max="12289" width="9" style="2" customWidth="1"/>
    <col min="12290" max="12296" width="5.625" style="2"/>
    <col min="12297" max="12297" width="22" style="2" customWidth="1"/>
    <col min="12298" max="12299" width="18.625" style="2" customWidth="1"/>
    <col min="12300" max="12302" width="15.625" style="2" customWidth="1"/>
    <col min="12303" max="12303" width="10.875" style="2" customWidth="1"/>
    <col min="12304" max="12545" width="9" style="2" customWidth="1"/>
    <col min="12546" max="12552" width="5.625" style="2"/>
    <col min="12553" max="12553" width="22" style="2" customWidth="1"/>
    <col min="12554" max="12555" width="18.625" style="2" customWidth="1"/>
    <col min="12556" max="12558" width="15.625" style="2" customWidth="1"/>
    <col min="12559" max="12559" width="10.875" style="2" customWidth="1"/>
    <col min="12560" max="12801" width="9" style="2" customWidth="1"/>
    <col min="12802" max="12808" width="5.625" style="2"/>
    <col min="12809" max="12809" width="22" style="2" customWidth="1"/>
    <col min="12810" max="12811" width="18.625" style="2" customWidth="1"/>
    <col min="12812" max="12814" width="15.625" style="2" customWidth="1"/>
    <col min="12815" max="12815" width="10.875" style="2" customWidth="1"/>
    <col min="12816" max="13057" width="9" style="2" customWidth="1"/>
    <col min="13058" max="13064" width="5.625" style="2"/>
    <col min="13065" max="13065" width="22" style="2" customWidth="1"/>
    <col min="13066" max="13067" width="18.625" style="2" customWidth="1"/>
    <col min="13068" max="13070" width="15.625" style="2" customWidth="1"/>
    <col min="13071" max="13071" width="10.875" style="2" customWidth="1"/>
    <col min="13072" max="13313" width="9" style="2" customWidth="1"/>
    <col min="13314" max="13320" width="5.625" style="2"/>
    <col min="13321" max="13321" width="22" style="2" customWidth="1"/>
    <col min="13322" max="13323" width="18.625" style="2" customWidth="1"/>
    <col min="13324" max="13326" width="15.625" style="2" customWidth="1"/>
    <col min="13327" max="13327" width="10.875" style="2" customWidth="1"/>
    <col min="13328" max="13569" width="9" style="2" customWidth="1"/>
    <col min="13570" max="13576" width="5.625" style="2"/>
    <col min="13577" max="13577" width="22" style="2" customWidth="1"/>
    <col min="13578" max="13579" width="18.625" style="2" customWidth="1"/>
    <col min="13580" max="13582" width="15.625" style="2" customWidth="1"/>
    <col min="13583" max="13583" width="10.875" style="2" customWidth="1"/>
    <col min="13584" max="13825" width="9" style="2" customWidth="1"/>
    <col min="13826" max="13832" width="5.625" style="2"/>
    <col min="13833" max="13833" width="22" style="2" customWidth="1"/>
    <col min="13834" max="13835" width="18.625" style="2" customWidth="1"/>
    <col min="13836" max="13838" width="15.625" style="2" customWidth="1"/>
    <col min="13839" max="13839" width="10.875" style="2" customWidth="1"/>
    <col min="13840" max="14081" width="9" style="2" customWidth="1"/>
    <col min="14082" max="14088" width="5.625" style="2"/>
    <col min="14089" max="14089" width="22" style="2" customWidth="1"/>
    <col min="14090" max="14091" width="18.625" style="2" customWidth="1"/>
    <col min="14092" max="14094" width="15.625" style="2" customWidth="1"/>
    <col min="14095" max="14095" width="10.875" style="2" customWidth="1"/>
    <col min="14096" max="14337" width="9" style="2" customWidth="1"/>
    <col min="14338" max="14344" width="5.625" style="2"/>
    <col min="14345" max="14345" width="22" style="2" customWidth="1"/>
    <col min="14346" max="14347" width="18.625" style="2" customWidth="1"/>
    <col min="14348" max="14350" width="15.625" style="2" customWidth="1"/>
    <col min="14351" max="14351" width="10.875" style="2" customWidth="1"/>
    <col min="14352" max="14593" width="9" style="2" customWidth="1"/>
    <col min="14594" max="14600" width="5.625" style="2"/>
    <col min="14601" max="14601" width="22" style="2" customWidth="1"/>
    <col min="14602" max="14603" width="18.625" style="2" customWidth="1"/>
    <col min="14604" max="14606" width="15.625" style="2" customWidth="1"/>
    <col min="14607" max="14607" width="10.875" style="2" customWidth="1"/>
    <col min="14608" max="14849" width="9" style="2" customWidth="1"/>
    <col min="14850" max="14856" width="5.625" style="2"/>
    <col min="14857" max="14857" width="22" style="2" customWidth="1"/>
    <col min="14858" max="14859" width="18.625" style="2" customWidth="1"/>
    <col min="14860" max="14862" width="15.625" style="2" customWidth="1"/>
    <col min="14863" max="14863" width="10.875" style="2" customWidth="1"/>
    <col min="14864" max="15105" width="9" style="2" customWidth="1"/>
    <col min="15106" max="15112" width="5.625" style="2"/>
    <col min="15113" max="15113" width="22" style="2" customWidth="1"/>
    <col min="15114" max="15115" width="18.625" style="2" customWidth="1"/>
    <col min="15116" max="15118" width="15.625" style="2" customWidth="1"/>
    <col min="15119" max="15119" width="10.875" style="2" customWidth="1"/>
    <col min="15120" max="15361" width="9" style="2" customWidth="1"/>
    <col min="15362" max="15368" width="5.625" style="2"/>
    <col min="15369" max="15369" width="22" style="2" customWidth="1"/>
    <col min="15370" max="15371" width="18.625" style="2" customWidth="1"/>
    <col min="15372" max="15374" width="15.625" style="2" customWidth="1"/>
    <col min="15375" max="15375" width="10.875" style="2" customWidth="1"/>
    <col min="15376" max="15617" width="9" style="2" customWidth="1"/>
    <col min="15618" max="15624" width="5.625" style="2"/>
    <col min="15625" max="15625" width="22" style="2" customWidth="1"/>
    <col min="15626" max="15627" width="18.625" style="2" customWidth="1"/>
    <col min="15628" max="15630" width="15.625" style="2" customWidth="1"/>
    <col min="15631" max="15631" width="10.875" style="2" customWidth="1"/>
    <col min="15632" max="15873" width="9" style="2" customWidth="1"/>
    <col min="15874" max="15880" width="5.625" style="2"/>
    <col min="15881" max="15881" width="22" style="2" customWidth="1"/>
    <col min="15882" max="15883" width="18.625" style="2" customWidth="1"/>
    <col min="15884" max="15886" width="15.625" style="2" customWidth="1"/>
    <col min="15887" max="15887" width="10.875" style="2" customWidth="1"/>
    <col min="15888" max="16129" width="9" style="2" customWidth="1"/>
    <col min="16130" max="16136" width="5.625" style="2"/>
    <col min="16137" max="16137" width="22" style="2" customWidth="1"/>
    <col min="16138" max="16139" width="18.625" style="2" customWidth="1"/>
    <col min="16140" max="16142" width="15.625" style="2" customWidth="1"/>
    <col min="16143" max="16143" width="10.875" style="2" customWidth="1"/>
    <col min="16144" max="16384" width="9" style="2" customWidth="1"/>
  </cols>
  <sheetData>
    <row r="1" spans="1:17" s="13" customFormat="1" ht="24">
      <c r="A1" s="187" t="s">
        <v>147</v>
      </c>
      <c r="B1" s="12"/>
      <c r="C1" s="12"/>
      <c r="D1" s="12"/>
      <c r="E1" s="12"/>
      <c r="F1" s="12"/>
      <c r="G1" s="12"/>
      <c r="H1" s="12"/>
      <c r="I1" s="12"/>
      <c r="J1" s="12"/>
      <c r="K1" s="12"/>
      <c r="L1" s="12"/>
      <c r="M1" s="12"/>
    </row>
    <row r="2" spans="1:17" ht="30.75" customHeight="1">
      <c r="A2" s="267" t="s">
        <v>60</v>
      </c>
      <c r="B2" s="267"/>
      <c r="C2" s="267"/>
      <c r="D2" s="267"/>
    </row>
    <row r="3" spans="1:17" ht="30.75" customHeight="1">
      <c r="A3" s="121"/>
      <c r="B3" s="121"/>
    </row>
    <row r="4" spans="1:17" ht="30.75" customHeight="1" thickBot="1">
      <c r="A4" s="1"/>
      <c r="C4" s="83" t="s">
        <v>50</v>
      </c>
      <c r="E4" s="109" t="s">
        <v>14</v>
      </c>
    </row>
    <row r="5" spans="1:17" ht="30.75" customHeight="1">
      <c r="A5" s="1"/>
      <c r="B5" s="10"/>
      <c r="C5" s="26" t="s">
        <v>11</v>
      </c>
      <c r="D5" s="27" t="s">
        <v>12</v>
      </c>
      <c r="E5" s="28" t="s">
        <v>13</v>
      </c>
    </row>
    <row r="6" spans="1:17" ht="30.75" customHeight="1" thickBot="1">
      <c r="A6" s="1"/>
      <c r="B6" s="11"/>
      <c r="C6" s="243"/>
      <c r="D6" s="244"/>
      <c r="E6" s="245"/>
    </row>
    <row r="7" spans="1:17" ht="30.75" customHeight="1">
      <c r="A7" s="1"/>
    </row>
    <row r="8" spans="1:17" ht="30.75" customHeight="1">
      <c r="A8" s="1"/>
      <c r="B8" s="29"/>
    </row>
    <row r="9" spans="1:17" ht="19.5" customHeight="1" thickBot="1">
      <c r="A9" s="3"/>
      <c r="E9" s="4"/>
      <c r="L9" s="4"/>
      <c r="M9" s="4"/>
      <c r="N9" s="154" t="s">
        <v>0</v>
      </c>
      <c r="Q9" s="84" t="s">
        <v>67</v>
      </c>
    </row>
    <row r="10" spans="1:17" ht="20.100000000000001" customHeight="1">
      <c r="A10" s="284" t="s">
        <v>1</v>
      </c>
      <c r="B10" s="286" t="s">
        <v>40</v>
      </c>
      <c r="C10" s="288" t="s">
        <v>39</v>
      </c>
      <c r="D10" s="288" t="s">
        <v>74</v>
      </c>
      <c r="E10" s="290" t="s">
        <v>38</v>
      </c>
      <c r="F10" s="279"/>
      <c r="G10" s="279"/>
      <c r="H10" s="279"/>
      <c r="I10" s="279"/>
      <c r="J10" s="279"/>
      <c r="K10" s="279"/>
      <c r="L10" s="279"/>
      <c r="M10" s="279"/>
      <c r="N10" s="279"/>
      <c r="O10" s="264" t="s">
        <v>68</v>
      </c>
      <c r="P10" s="265"/>
      <c r="Q10" s="266"/>
    </row>
    <row r="11" spans="1:17" ht="24.75" customHeight="1" thickBot="1">
      <c r="A11" s="285"/>
      <c r="B11" s="287"/>
      <c r="C11" s="289"/>
      <c r="D11" s="289"/>
      <c r="E11" s="291"/>
      <c r="F11" s="295" t="s">
        <v>69</v>
      </c>
      <c r="G11" s="261"/>
      <c r="H11" s="261"/>
      <c r="I11" s="261" t="s">
        <v>70</v>
      </c>
      <c r="J11" s="261"/>
      <c r="K11" s="261"/>
      <c r="L11" s="262" t="s">
        <v>71</v>
      </c>
      <c r="M11" s="262"/>
      <c r="N11" s="263"/>
      <c r="O11" s="149" t="s">
        <v>64</v>
      </c>
      <c r="P11" s="145" t="s">
        <v>65</v>
      </c>
      <c r="Q11" s="146" t="s">
        <v>66</v>
      </c>
    </row>
    <row r="12" spans="1:17" ht="24.95" customHeight="1" thickTop="1">
      <c r="A12" s="292" t="s">
        <v>2</v>
      </c>
      <c r="B12" s="223"/>
      <c r="C12" s="224"/>
      <c r="D12" s="224"/>
      <c r="E12" s="224"/>
      <c r="F12" s="269">
        <f>IFERROR(E12*(O12/(O12+P12+Q12)),0)</f>
        <v>0</v>
      </c>
      <c r="G12" s="270"/>
      <c r="H12" s="270"/>
      <c r="I12" s="270">
        <f>IFERROR(E12*(P12/(O12+P12+Q12)),0)</f>
        <v>0</v>
      </c>
      <c r="J12" s="270"/>
      <c r="K12" s="270"/>
      <c r="L12" s="270">
        <f>IFERROR(E12*(Q12/(O12+P12+Q12)),0)</f>
        <v>0</v>
      </c>
      <c r="M12" s="270"/>
      <c r="N12" s="282"/>
      <c r="O12" s="231"/>
      <c r="P12" s="232"/>
      <c r="Q12" s="233"/>
    </row>
    <row r="13" spans="1:17" ht="24.95" customHeight="1">
      <c r="A13" s="293"/>
      <c r="B13" s="225"/>
      <c r="C13" s="226"/>
      <c r="D13" s="226"/>
      <c r="E13" s="226"/>
      <c r="F13" s="271">
        <f t="shared" ref="F13:F51" si="0">IFERROR(E13*(O13/(O13+P13+Q13)),0)</f>
        <v>0</v>
      </c>
      <c r="G13" s="272"/>
      <c r="H13" s="272"/>
      <c r="I13" s="272">
        <f t="shared" ref="I13:I51" si="1">IFERROR(E13*(P13/(O13+P13+Q13)),0)</f>
        <v>0</v>
      </c>
      <c r="J13" s="272"/>
      <c r="K13" s="272"/>
      <c r="L13" s="272">
        <f t="shared" ref="L13:L51" si="2">IFERROR(E13*(Q13/(O13+P13+Q13)),0)</f>
        <v>0</v>
      </c>
      <c r="M13" s="272"/>
      <c r="N13" s="283"/>
      <c r="O13" s="234"/>
      <c r="P13" s="235"/>
      <c r="Q13" s="236"/>
    </row>
    <row r="14" spans="1:17" ht="24.95" customHeight="1">
      <c r="A14" s="293"/>
      <c r="B14" s="225"/>
      <c r="C14" s="226"/>
      <c r="D14" s="226"/>
      <c r="E14" s="226"/>
      <c r="F14" s="271">
        <f t="shared" si="0"/>
        <v>0</v>
      </c>
      <c r="G14" s="272"/>
      <c r="H14" s="272"/>
      <c r="I14" s="272">
        <f t="shared" si="1"/>
        <v>0</v>
      </c>
      <c r="J14" s="272"/>
      <c r="K14" s="272"/>
      <c r="L14" s="272">
        <f t="shared" si="2"/>
        <v>0</v>
      </c>
      <c r="M14" s="272"/>
      <c r="N14" s="283"/>
      <c r="O14" s="234"/>
      <c r="P14" s="235"/>
      <c r="Q14" s="236"/>
    </row>
    <row r="15" spans="1:17" ht="24.95" customHeight="1">
      <c r="A15" s="293"/>
      <c r="B15" s="225"/>
      <c r="C15" s="226"/>
      <c r="D15" s="226"/>
      <c r="E15" s="226"/>
      <c r="F15" s="271">
        <f t="shared" si="0"/>
        <v>0</v>
      </c>
      <c r="G15" s="272"/>
      <c r="H15" s="272"/>
      <c r="I15" s="272">
        <f t="shared" si="1"/>
        <v>0</v>
      </c>
      <c r="J15" s="272"/>
      <c r="K15" s="272"/>
      <c r="L15" s="272">
        <f t="shared" si="2"/>
        <v>0</v>
      </c>
      <c r="M15" s="272"/>
      <c r="N15" s="283"/>
      <c r="O15" s="234"/>
      <c r="P15" s="235"/>
      <c r="Q15" s="236"/>
    </row>
    <row r="16" spans="1:17" ht="24.95" customHeight="1">
      <c r="A16" s="293"/>
      <c r="B16" s="225"/>
      <c r="C16" s="226"/>
      <c r="D16" s="226"/>
      <c r="E16" s="226"/>
      <c r="F16" s="271">
        <f t="shared" si="0"/>
        <v>0</v>
      </c>
      <c r="G16" s="272"/>
      <c r="H16" s="272"/>
      <c r="I16" s="272">
        <f t="shared" si="1"/>
        <v>0</v>
      </c>
      <c r="J16" s="272"/>
      <c r="K16" s="272"/>
      <c r="L16" s="272">
        <f t="shared" si="2"/>
        <v>0</v>
      </c>
      <c r="M16" s="272"/>
      <c r="N16" s="283"/>
      <c r="O16" s="234"/>
      <c r="P16" s="235"/>
      <c r="Q16" s="236"/>
    </row>
    <row r="17" spans="1:17" ht="24.95" customHeight="1">
      <c r="A17" s="293"/>
      <c r="B17" s="225"/>
      <c r="C17" s="226"/>
      <c r="D17" s="226"/>
      <c r="E17" s="226"/>
      <c r="F17" s="271">
        <f t="shared" si="0"/>
        <v>0</v>
      </c>
      <c r="G17" s="272"/>
      <c r="H17" s="272"/>
      <c r="I17" s="272">
        <f t="shared" si="1"/>
        <v>0</v>
      </c>
      <c r="J17" s="272"/>
      <c r="K17" s="272"/>
      <c r="L17" s="272">
        <f t="shared" si="2"/>
        <v>0</v>
      </c>
      <c r="M17" s="272"/>
      <c r="N17" s="283"/>
      <c r="O17" s="234"/>
      <c r="P17" s="235"/>
      <c r="Q17" s="236"/>
    </row>
    <row r="18" spans="1:17" ht="24.95" customHeight="1">
      <c r="A18" s="293"/>
      <c r="B18" s="225"/>
      <c r="C18" s="226"/>
      <c r="D18" s="226"/>
      <c r="E18" s="226"/>
      <c r="F18" s="271">
        <f t="shared" si="0"/>
        <v>0</v>
      </c>
      <c r="G18" s="272"/>
      <c r="H18" s="272"/>
      <c r="I18" s="272">
        <f t="shared" si="1"/>
        <v>0</v>
      </c>
      <c r="J18" s="272"/>
      <c r="K18" s="272"/>
      <c r="L18" s="272">
        <f t="shared" si="2"/>
        <v>0</v>
      </c>
      <c r="M18" s="272"/>
      <c r="N18" s="283"/>
      <c r="O18" s="234"/>
      <c r="P18" s="235"/>
      <c r="Q18" s="236"/>
    </row>
    <row r="19" spans="1:17" ht="24.95" customHeight="1">
      <c r="A19" s="293"/>
      <c r="B19" s="225"/>
      <c r="C19" s="226"/>
      <c r="D19" s="226"/>
      <c r="E19" s="226"/>
      <c r="F19" s="271">
        <f t="shared" si="0"/>
        <v>0</v>
      </c>
      <c r="G19" s="272"/>
      <c r="H19" s="272"/>
      <c r="I19" s="272">
        <f t="shared" si="1"/>
        <v>0</v>
      </c>
      <c r="J19" s="272"/>
      <c r="K19" s="272"/>
      <c r="L19" s="272">
        <f t="shared" si="2"/>
        <v>0</v>
      </c>
      <c r="M19" s="272"/>
      <c r="N19" s="283"/>
      <c r="O19" s="234"/>
      <c r="P19" s="235"/>
      <c r="Q19" s="236"/>
    </row>
    <row r="20" spans="1:17" ht="24.95" customHeight="1">
      <c r="A20" s="293"/>
      <c r="B20" s="225"/>
      <c r="C20" s="226"/>
      <c r="D20" s="226"/>
      <c r="E20" s="226"/>
      <c r="F20" s="271">
        <f t="shared" si="0"/>
        <v>0</v>
      </c>
      <c r="G20" s="272"/>
      <c r="H20" s="272"/>
      <c r="I20" s="272">
        <f t="shared" si="1"/>
        <v>0</v>
      </c>
      <c r="J20" s="272"/>
      <c r="K20" s="272"/>
      <c r="L20" s="272">
        <f t="shared" si="2"/>
        <v>0</v>
      </c>
      <c r="M20" s="272"/>
      <c r="N20" s="283"/>
      <c r="O20" s="234"/>
      <c r="P20" s="235"/>
      <c r="Q20" s="236"/>
    </row>
    <row r="21" spans="1:17" ht="24.95" customHeight="1">
      <c r="A21" s="293"/>
      <c r="B21" s="225"/>
      <c r="C21" s="226"/>
      <c r="D21" s="226"/>
      <c r="E21" s="226"/>
      <c r="F21" s="271">
        <f t="shared" si="0"/>
        <v>0</v>
      </c>
      <c r="G21" s="272"/>
      <c r="H21" s="272"/>
      <c r="I21" s="272">
        <f t="shared" si="1"/>
        <v>0</v>
      </c>
      <c r="J21" s="272"/>
      <c r="K21" s="272"/>
      <c r="L21" s="272">
        <f t="shared" si="2"/>
        <v>0</v>
      </c>
      <c r="M21" s="272"/>
      <c r="N21" s="283"/>
      <c r="O21" s="234"/>
      <c r="P21" s="235"/>
      <c r="Q21" s="236"/>
    </row>
    <row r="22" spans="1:17" ht="24.95" customHeight="1">
      <c r="A22" s="293"/>
      <c r="B22" s="225"/>
      <c r="C22" s="226"/>
      <c r="D22" s="226"/>
      <c r="E22" s="226"/>
      <c r="F22" s="271">
        <f t="shared" si="0"/>
        <v>0</v>
      </c>
      <c r="G22" s="272"/>
      <c r="H22" s="272"/>
      <c r="I22" s="272">
        <f t="shared" si="1"/>
        <v>0</v>
      </c>
      <c r="J22" s="272"/>
      <c r="K22" s="272"/>
      <c r="L22" s="272">
        <f t="shared" si="2"/>
        <v>0</v>
      </c>
      <c r="M22" s="272"/>
      <c r="N22" s="283"/>
      <c r="O22" s="234"/>
      <c r="P22" s="235"/>
      <c r="Q22" s="236"/>
    </row>
    <row r="23" spans="1:17" ht="24.95" customHeight="1">
      <c r="A23" s="293"/>
      <c r="B23" s="225"/>
      <c r="C23" s="226"/>
      <c r="D23" s="226"/>
      <c r="E23" s="226"/>
      <c r="F23" s="271">
        <f t="shared" si="0"/>
        <v>0</v>
      </c>
      <c r="G23" s="272"/>
      <c r="H23" s="272"/>
      <c r="I23" s="272">
        <f t="shared" si="1"/>
        <v>0</v>
      </c>
      <c r="J23" s="272"/>
      <c r="K23" s="272"/>
      <c r="L23" s="272">
        <f t="shared" si="2"/>
        <v>0</v>
      </c>
      <c r="M23" s="272"/>
      <c r="N23" s="283"/>
      <c r="O23" s="234"/>
      <c r="P23" s="235"/>
      <c r="Q23" s="236"/>
    </row>
    <row r="24" spans="1:17" ht="24.95" customHeight="1">
      <c r="A24" s="293"/>
      <c r="B24" s="225"/>
      <c r="C24" s="226"/>
      <c r="D24" s="226"/>
      <c r="E24" s="226"/>
      <c r="F24" s="271">
        <f t="shared" si="0"/>
        <v>0</v>
      </c>
      <c r="G24" s="272"/>
      <c r="H24" s="272"/>
      <c r="I24" s="272">
        <f t="shared" si="1"/>
        <v>0</v>
      </c>
      <c r="J24" s="272"/>
      <c r="K24" s="272"/>
      <c r="L24" s="272">
        <f t="shared" si="2"/>
        <v>0</v>
      </c>
      <c r="M24" s="272"/>
      <c r="N24" s="283"/>
      <c r="O24" s="234"/>
      <c r="P24" s="235"/>
      <c r="Q24" s="236"/>
    </row>
    <row r="25" spans="1:17" ht="24.95" customHeight="1">
      <c r="A25" s="293"/>
      <c r="B25" s="225"/>
      <c r="C25" s="226"/>
      <c r="D25" s="226"/>
      <c r="E25" s="226"/>
      <c r="F25" s="271">
        <f t="shared" si="0"/>
        <v>0</v>
      </c>
      <c r="G25" s="272"/>
      <c r="H25" s="272"/>
      <c r="I25" s="272">
        <f t="shared" si="1"/>
        <v>0</v>
      </c>
      <c r="J25" s="272"/>
      <c r="K25" s="272"/>
      <c r="L25" s="272">
        <f t="shared" si="2"/>
        <v>0</v>
      </c>
      <c r="M25" s="272"/>
      <c r="N25" s="283"/>
      <c r="O25" s="234"/>
      <c r="P25" s="235"/>
      <c r="Q25" s="236"/>
    </row>
    <row r="26" spans="1:17" ht="24.95" customHeight="1">
      <c r="A26" s="293"/>
      <c r="B26" s="225"/>
      <c r="C26" s="226"/>
      <c r="D26" s="226"/>
      <c r="E26" s="226"/>
      <c r="F26" s="271">
        <f t="shared" si="0"/>
        <v>0</v>
      </c>
      <c r="G26" s="272"/>
      <c r="H26" s="272"/>
      <c r="I26" s="272">
        <f t="shared" si="1"/>
        <v>0</v>
      </c>
      <c r="J26" s="272"/>
      <c r="K26" s="272"/>
      <c r="L26" s="272">
        <f t="shared" si="2"/>
        <v>0</v>
      </c>
      <c r="M26" s="272"/>
      <c r="N26" s="283"/>
      <c r="O26" s="234"/>
      <c r="P26" s="235"/>
      <c r="Q26" s="236"/>
    </row>
    <row r="27" spans="1:17" ht="24.95" customHeight="1">
      <c r="A27" s="293"/>
      <c r="B27" s="225"/>
      <c r="C27" s="226"/>
      <c r="D27" s="226"/>
      <c r="E27" s="226"/>
      <c r="F27" s="271">
        <f t="shared" si="0"/>
        <v>0</v>
      </c>
      <c r="G27" s="272"/>
      <c r="H27" s="272"/>
      <c r="I27" s="272">
        <f t="shared" si="1"/>
        <v>0</v>
      </c>
      <c r="J27" s="272"/>
      <c r="K27" s="272"/>
      <c r="L27" s="272">
        <f t="shared" si="2"/>
        <v>0</v>
      </c>
      <c r="M27" s="272"/>
      <c r="N27" s="283"/>
      <c r="O27" s="234"/>
      <c r="P27" s="235"/>
      <c r="Q27" s="236"/>
    </row>
    <row r="28" spans="1:17" ht="24.95" customHeight="1">
      <c r="A28" s="293"/>
      <c r="B28" s="225"/>
      <c r="C28" s="226"/>
      <c r="D28" s="226"/>
      <c r="E28" s="226"/>
      <c r="F28" s="271">
        <f t="shared" si="0"/>
        <v>0</v>
      </c>
      <c r="G28" s="272"/>
      <c r="H28" s="272"/>
      <c r="I28" s="272">
        <f t="shared" si="1"/>
        <v>0</v>
      </c>
      <c r="J28" s="272"/>
      <c r="K28" s="272"/>
      <c r="L28" s="272">
        <f t="shared" si="2"/>
        <v>0</v>
      </c>
      <c r="M28" s="272"/>
      <c r="N28" s="283"/>
      <c r="O28" s="234"/>
      <c r="P28" s="235"/>
      <c r="Q28" s="236"/>
    </row>
    <row r="29" spans="1:17" ht="24.95" customHeight="1">
      <c r="A29" s="293"/>
      <c r="B29" s="225"/>
      <c r="C29" s="226"/>
      <c r="D29" s="226"/>
      <c r="E29" s="226"/>
      <c r="F29" s="271">
        <f t="shared" si="0"/>
        <v>0</v>
      </c>
      <c r="G29" s="272"/>
      <c r="H29" s="272"/>
      <c r="I29" s="272">
        <f t="shared" si="1"/>
        <v>0</v>
      </c>
      <c r="J29" s="272"/>
      <c r="K29" s="272"/>
      <c r="L29" s="272">
        <f t="shared" si="2"/>
        <v>0</v>
      </c>
      <c r="M29" s="272"/>
      <c r="N29" s="283"/>
      <c r="O29" s="234"/>
      <c r="P29" s="235"/>
      <c r="Q29" s="236"/>
    </row>
    <row r="30" spans="1:17" ht="24.95" customHeight="1">
      <c r="A30" s="293"/>
      <c r="B30" s="225"/>
      <c r="C30" s="226"/>
      <c r="D30" s="226"/>
      <c r="E30" s="226"/>
      <c r="F30" s="271">
        <f t="shared" si="0"/>
        <v>0</v>
      </c>
      <c r="G30" s="272"/>
      <c r="H30" s="272"/>
      <c r="I30" s="272">
        <f t="shared" si="1"/>
        <v>0</v>
      </c>
      <c r="J30" s="272"/>
      <c r="K30" s="272"/>
      <c r="L30" s="272">
        <f t="shared" si="2"/>
        <v>0</v>
      </c>
      <c r="M30" s="272"/>
      <c r="N30" s="283"/>
      <c r="O30" s="234"/>
      <c r="P30" s="235"/>
      <c r="Q30" s="236"/>
    </row>
    <row r="31" spans="1:17" ht="24.95" customHeight="1" thickBot="1">
      <c r="A31" s="294"/>
      <c r="B31" s="227"/>
      <c r="C31" s="228"/>
      <c r="D31" s="228"/>
      <c r="E31" s="228"/>
      <c r="F31" s="276">
        <f t="shared" si="0"/>
        <v>0</v>
      </c>
      <c r="G31" s="277"/>
      <c r="H31" s="277"/>
      <c r="I31" s="277">
        <f t="shared" si="1"/>
        <v>0</v>
      </c>
      <c r="J31" s="277"/>
      <c r="K31" s="277"/>
      <c r="L31" s="277">
        <f t="shared" si="2"/>
        <v>0</v>
      </c>
      <c r="M31" s="277"/>
      <c r="N31" s="278"/>
      <c r="O31" s="240"/>
      <c r="P31" s="241"/>
      <c r="Q31" s="242"/>
    </row>
    <row r="32" spans="1:17" ht="24.95" customHeight="1" thickTop="1">
      <c r="A32" s="280" t="s">
        <v>3</v>
      </c>
      <c r="B32" s="229"/>
      <c r="C32" s="230"/>
      <c r="D32" s="230"/>
      <c r="E32" s="230"/>
      <c r="F32" s="269">
        <f t="shared" si="0"/>
        <v>0</v>
      </c>
      <c r="G32" s="270"/>
      <c r="H32" s="270"/>
      <c r="I32" s="270">
        <f t="shared" si="1"/>
        <v>0</v>
      </c>
      <c r="J32" s="270"/>
      <c r="K32" s="270"/>
      <c r="L32" s="270">
        <f t="shared" si="2"/>
        <v>0</v>
      </c>
      <c r="M32" s="270"/>
      <c r="N32" s="282"/>
      <c r="O32" s="231"/>
      <c r="P32" s="232"/>
      <c r="Q32" s="233"/>
    </row>
    <row r="33" spans="1:17" ht="24.95" customHeight="1">
      <c r="A33" s="280"/>
      <c r="B33" s="225"/>
      <c r="C33" s="226"/>
      <c r="D33" s="226"/>
      <c r="E33" s="226"/>
      <c r="F33" s="271">
        <f t="shared" si="0"/>
        <v>0</v>
      </c>
      <c r="G33" s="272"/>
      <c r="H33" s="272"/>
      <c r="I33" s="272">
        <f t="shared" si="1"/>
        <v>0</v>
      </c>
      <c r="J33" s="272"/>
      <c r="K33" s="272"/>
      <c r="L33" s="272">
        <f t="shared" si="2"/>
        <v>0</v>
      </c>
      <c r="M33" s="272"/>
      <c r="N33" s="283"/>
      <c r="O33" s="234"/>
      <c r="P33" s="235"/>
      <c r="Q33" s="236"/>
    </row>
    <row r="34" spans="1:17" ht="24.95" customHeight="1">
      <c r="A34" s="280"/>
      <c r="B34" s="225"/>
      <c r="C34" s="226"/>
      <c r="D34" s="226"/>
      <c r="E34" s="226"/>
      <c r="F34" s="271">
        <f t="shared" si="0"/>
        <v>0</v>
      </c>
      <c r="G34" s="272"/>
      <c r="H34" s="272"/>
      <c r="I34" s="272">
        <f t="shared" si="1"/>
        <v>0</v>
      </c>
      <c r="J34" s="272"/>
      <c r="K34" s="272"/>
      <c r="L34" s="272">
        <f t="shared" si="2"/>
        <v>0</v>
      </c>
      <c r="M34" s="272"/>
      <c r="N34" s="283"/>
      <c r="O34" s="234"/>
      <c r="P34" s="235"/>
      <c r="Q34" s="236"/>
    </row>
    <row r="35" spans="1:17" ht="24.95" customHeight="1">
      <c r="A35" s="280"/>
      <c r="B35" s="225"/>
      <c r="C35" s="226"/>
      <c r="D35" s="226"/>
      <c r="E35" s="226"/>
      <c r="F35" s="271">
        <f t="shared" si="0"/>
        <v>0</v>
      </c>
      <c r="G35" s="272"/>
      <c r="H35" s="272"/>
      <c r="I35" s="272">
        <f t="shared" si="1"/>
        <v>0</v>
      </c>
      <c r="J35" s="272"/>
      <c r="K35" s="272"/>
      <c r="L35" s="272">
        <f t="shared" si="2"/>
        <v>0</v>
      </c>
      <c r="M35" s="272"/>
      <c r="N35" s="283"/>
      <c r="O35" s="234"/>
      <c r="P35" s="235"/>
      <c r="Q35" s="236"/>
    </row>
    <row r="36" spans="1:17" ht="24.95" customHeight="1">
      <c r="A36" s="280"/>
      <c r="B36" s="225"/>
      <c r="C36" s="226"/>
      <c r="D36" s="226"/>
      <c r="E36" s="226"/>
      <c r="F36" s="271">
        <f t="shared" si="0"/>
        <v>0</v>
      </c>
      <c r="G36" s="272"/>
      <c r="H36" s="272"/>
      <c r="I36" s="272">
        <f t="shared" si="1"/>
        <v>0</v>
      </c>
      <c r="J36" s="272"/>
      <c r="K36" s="272"/>
      <c r="L36" s="272">
        <f t="shared" si="2"/>
        <v>0</v>
      </c>
      <c r="M36" s="272"/>
      <c r="N36" s="283"/>
      <c r="O36" s="234"/>
      <c r="P36" s="235"/>
      <c r="Q36" s="236"/>
    </row>
    <row r="37" spans="1:17" ht="24.95" customHeight="1">
      <c r="A37" s="280"/>
      <c r="B37" s="225"/>
      <c r="C37" s="226"/>
      <c r="D37" s="226"/>
      <c r="E37" s="226"/>
      <c r="F37" s="271">
        <f t="shared" si="0"/>
        <v>0</v>
      </c>
      <c r="G37" s="272"/>
      <c r="H37" s="272"/>
      <c r="I37" s="272">
        <f t="shared" si="1"/>
        <v>0</v>
      </c>
      <c r="J37" s="272"/>
      <c r="K37" s="272"/>
      <c r="L37" s="272">
        <f t="shared" si="2"/>
        <v>0</v>
      </c>
      <c r="M37" s="272"/>
      <c r="N37" s="283"/>
      <c r="O37" s="234"/>
      <c r="P37" s="235"/>
      <c r="Q37" s="236"/>
    </row>
    <row r="38" spans="1:17" ht="24.95" customHeight="1">
      <c r="A38" s="280"/>
      <c r="B38" s="225"/>
      <c r="C38" s="226"/>
      <c r="D38" s="226"/>
      <c r="E38" s="226"/>
      <c r="F38" s="271">
        <f t="shared" si="0"/>
        <v>0</v>
      </c>
      <c r="G38" s="272"/>
      <c r="H38" s="272"/>
      <c r="I38" s="272">
        <f t="shared" si="1"/>
        <v>0</v>
      </c>
      <c r="J38" s="272"/>
      <c r="K38" s="272"/>
      <c r="L38" s="272">
        <f t="shared" si="2"/>
        <v>0</v>
      </c>
      <c r="M38" s="272"/>
      <c r="N38" s="283"/>
      <c r="O38" s="234"/>
      <c r="P38" s="235"/>
      <c r="Q38" s="236"/>
    </row>
    <row r="39" spans="1:17" ht="24.95" customHeight="1">
      <c r="A39" s="280"/>
      <c r="B39" s="225"/>
      <c r="C39" s="226"/>
      <c r="D39" s="226"/>
      <c r="E39" s="226"/>
      <c r="F39" s="271">
        <f t="shared" si="0"/>
        <v>0</v>
      </c>
      <c r="G39" s="272"/>
      <c r="H39" s="272"/>
      <c r="I39" s="272">
        <f t="shared" si="1"/>
        <v>0</v>
      </c>
      <c r="J39" s="272"/>
      <c r="K39" s="272"/>
      <c r="L39" s="272">
        <f t="shared" si="2"/>
        <v>0</v>
      </c>
      <c r="M39" s="272"/>
      <c r="N39" s="283"/>
      <c r="O39" s="234"/>
      <c r="P39" s="235"/>
      <c r="Q39" s="236"/>
    </row>
    <row r="40" spans="1:17" ht="24.95" customHeight="1">
      <c r="A40" s="280"/>
      <c r="B40" s="225"/>
      <c r="C40" s="226"/>
      <c r="D40" s="226"/>
      <c r="E40" s="226"/>
      <c r="F40" s="271">
        <f t="shared" si="0"/>
        <v>0</v>
      </c>
      <c r="G40" s="272"/>
      <c r="H40" s="272"/>
      <c r="I40" s="272">
        <f t="shared" si="1"/>
        <v>0</v>
      </c>
      <c r="J40" s="272"/>
      <c r="K40" s="272"/>
      <c r="L40" s="272">
        <f t="shared" si="2"/>
        <v>0</v>
      </c>
      <c r="M40" s="272"/>
      <c r="N40" s="283"/>
      <c r="O40" s="234"/>
      <c r="P40" s="235"/>
      <c r="Q40" s="236"/>
    </row>
    <row r="41" spans="1:17" ht="24.95" customHeight="1">
      <c r="A41" s="280"/>
      <c r="B41" s="225"/>
      <c r="C41" s="226"/>
      <c r="D41" s="226"/>
      <c r="E41" s="226"/>
      <c r="F41" s="271">
        <f t="shared" si="0"/>
        <v>0</v>
      </c>
      <c r="G41" s="272"/>
      <c r="H41" s="272"/>
      <c r="I41" s="272">
        <f t="shared" si="1"/>
        <v>0</v>
      </c>
      <c r="J41" s="272"/>
      <c r="K41" s="272"/>
      <c r="L41" s="272">
        <f t="shared" si="2"/>
        <v>0</v>
      </c>
      <c r="M41" s="272"/>
      <c r="N41" s="283"/>
      <c r="O41" s="234"/>
      <c r="P41" s="235"/>
      <c r="Q41" s="236"/>
    </row>
    <row r="42" spans="1:17" ht="24.75" customHeight="1">
      <c r="A42" s="280"/>
      <c r="B42" s="225"/>
      <c r="C42" s="226"/>
      <c r="D42" s="226"/>
      <c r="E42" s="226"/>
      <c r="F42" s="271">
        <f t="shared" si="0"/>
        <v>0</v>
      </c>
      <c r="G42" s="272"/>
      <c r="H42" s="272"/>
      <c r="I42" s="272">
        <f t="shared" si="1"/>
        <v>0</v>
      </c>
      <c r="J42" s="272"/>
      <c r="K42" s="272"/>
      <c r="L42" s="272">
        <f t="shared" si="2"/>
        <v>0</v>
      </c>
      <c r="M42" s="272"/>
      <c r="N42" s="283"/>
      <c r="O42" s="234"/>
      <c r="P42" s="235"/>
      <c r="Q42" s="236"/>
    </row>
    <row r="43" spans="1:17" ht="24.95" customHeight="1">
      <c r="A43" s="280"/>
      <c r="B43" s="225"/>
      <c r="C43" s="226"/>
      <c r="D43" s="226"/>
      <c r="E43" s="226"/>
      <c r="F43" s="271">
        <f t="shared" si="0"/>
        <v>0</v>
      </c>
      <c r="G43" s="272"/>
      <c r="H43" s="272"/>
      <c r="I43" s="272">
        <f t="shared" si="1"/>
        <v>0</v>
      </c>
      <c r="J43" s="272"/>
      <c r="K43" s="272"/>
      <c r="L43" s="272">
        <f t="shared" si="2"/>
        <v>0</v>
      </c>
      <c r="M43" s="272"/>
      <c r="N43" s="283"/>
      <c r="O43" s="234"/>
      <c r="P43" s="235"/>
      <c r="Q43" s="236"/>
    </row>
    <row r="44" spans="1:17" ht="24.95" customHeight="1">
      <c r="A44" s="280"/>
      <c r="B44" s="225"/>
      <c r="C44" s="226"/>
      <c r="D44" s="226"/>
      <c r="E44" s="226"/>
      <c r="F44" s="271">
        <f t="shared" si="0"/>
        <v>0</v>
      </c>
      <c r="G44" s="272"/>
      <c r="H44" s="272"/>
      <c r="I44" s="272">
        <f t="shared" si="1"/>
        <v>0</v>
      </c>
      <c r="J44" s="272"/>
      <c r="K44" s="272"/>
      <c r="L44" s="272">
        <f t="shared" si="2"/>
        <v>0</v>
      </c>
      <c r="M44" s="272"/>
      <c r="N44" s="283"/>
      <c r="O44" s="234"/>
      <c r="P44" s="235"/>
      <c r="Q44" s="236"/>
    </row>
    <row r="45" spans="1:17" ht="24.95" customHeight="1">
      <c r="A45" s="280"/>
      <c r="B45" s="225"/>
      <c r="C45" s="226"/>
      <c r="D45" s="226"/>
      <c r="E45" s="226"/>
      <c r="F45" s="271">
        <f t="shared" si="0"/>
        <v>0</v>
      </c>
      <c r="G45" s="272"/>
      <c r="H45" s="272"/>
      <c r="I45" s="272">
        <f t="shared" si="1"/>
        <v>0</v>
      </c>
      <c r="J45" s="272"/>
      <c r="K45" s="272"/>
      <c r="L45" s="272">
        <f t="shared" si="2"/>
        <v>0</v>
      </c>
      <c r="M45" s="272"/>
      <c r="N45" s="283"/>
      <c r="O45" s="234"/>
      <c r="P45" s="235"/>
      <c r="Q45" s="236"/>
    </row>
    <row r="46" spans="1:17" ht="24.95" customHeight="1">
      <c r="A46" s="280"/>
      <c r="B46" s="225"/>
      <c r="C46" s="226"/>
      <c r="D46" s="226"/>
      <c r="E46" s="226"/>
      <c r="F46" s="271">
        <f t="shared" si="0"/>
        <v>0</v>
      </c>
      <c r="G46" s="272"/>
      <c r="H46" s="272"/>
      <c r="I46" s="272">
        <f t="shared" si="1"/>
        <v>0</v>
      </c>
      <c r="J46" s="272"/>
      <c r="K46" s="272"/>
      <c r="L46" s="272">
        <f t="shared" si="2"/>
        <v>0</v>
      </c>
      <c r="M46" s="272"/>
      <c r="N46" s="283"/>
      <c r="O46" s="234"/>
      <c r="P46" s="235"/>
      <c r="Q46" s="236"/>
    </row>
    <row r="47" spans="1:17" ht="24.95" customHeight="1">
      <c r="A47" s="280"/>
      <c r="B47" s="225"/>
      <c r="C47" s="226"/>
      <c r="D47" s="226"/>
      <c r="E47" s="226"/>
      <c r="F47" s="271">
        <f t="shared" si="0"/>
        <v>0</v>
      </c>
      <c r="G47" s="272"/>
      <c r="H47" s="272"/>
      <c r="I47" s="272">
        <f t="shared" si="1"/>
        <v>0</v>
      </c>
      <c r="J47" s="272"/>
      <c r="K47" s="272"/>
      <c r="L47" s="272">
        <f t="shared" si="2"/>
        <v>0</v>
      </c>
      <c r="M47" s="272"/>
      <c r="N47" s="283"/>
      <c r="O47" s="234"/>
      <c r="P47" s="235"/>
      <c r="Q47" s="236"/>
    </row>
    <row r="48" spans="1:17" ht="24.95" customHeight="1">
      <c r="A48" s="280"/>
      <c r="B48" s="225"/>
      <c r="C48" s="226"/>
      <c r="D48" s="226"/>
      <c r="E48" s="226"/>
      <c r="F48" s="271">
        <f t="shared" si="0"/>
        <v>0</v>
      </c>
      <c r="G48" s="272"/>
      <c r="H48" s="272"/>
      <c r="I48" s="272">
        <f t="shared" si="1"/>
        <v>0</v>
      </c>
      <c r="J48" s="272"/>
      <c r="K48" s="272"/>
      <c r="L48" s="272">
        <f t="shared" si="2"/>
        <v>0</v>
      </c>
      <c r="M48" s="272"/>
      <c r="N48" s="283"/>
      <c r="O48" s="234"/>
      <c r="P48" s="235"/>
      <c r="Q48" s="236"/>
    </row>
    <row r="49" spans="1:17" ht="24.95" customHeight="1">
      <c r="A49" s="280"/>
      <c r="B49" s="225"/>
      <c r="C49" s="226"/>
      <c r="D49" s="226"/>
      <c r="E49" s="226"/>
      <c r="F49" s="271">
        <f t="shared" si="0"/>
        <v>0</v>
      </c>
      <c r="G49" s="272"/>
      <c r="H49" s="272"/>
      <c r="I49" s="272">
        <f t="shared" si="1"/>
        <v>0</v>
      </c>
      <c r="J49" s="272"/>
      <c r="K49" s="272"/>
      <c r="L49" s="272">
        <f t="shared" si="2"/>
        <v>0</v>
      </c>
      <c r="M49" s="272"/>
      <c r="N49" s="283"/>
      <c r="O49" s="234"/>
      <c r="P49" s="235"/>
      <c r="Q49" s="236"/>
    </row>
    <row r="50" spans="1:17" ht="24.95" customHeight="1">
      <c r="A50" s="280"/>
      <c r="B50" s="225"/>
      <c r="C50" s="226"/>
      <c r="D50" s="226"/>
      <c r="E50" s="226"/>
      <c r="F50" s="271">
        <f t="shared" si="0"/>
        <v>0</v>
      </c>
      <c r="G50" s="272"/>
      <c r="H50" s="272"/>
      <c r="I50" s="272">
        <f t="shared" si="1"/>
        <v>0</v>
      </c>
      <c r="J50" s="272"/>
      <c r="K50" s="272"/>
      <c r="L50" s="272">
        <f t="shared" si="2"/>
        <v>0</v>
      </c>
      <c r="M50" s="272"/>
      <c r="N50" s="283"/>
      <c r="O50" s="234"/>
      <c r="P50" s="235"/>
      <c r="Q50" s="236"/>
    </row>
    <row r="51" spans="1:17" ht="24.95" customHeight="1" thickBot="1">
      <c r="A51" s="280"/>
      <c r="B51" s="225"/>
      <c r="C51" s="226"/>
      <c r="D51" s="226"/>
      <c r="E51" s="226"/>
      <c r="F51" s="276">
        <f t="shared" si="0"/>
        <v>0</v>
      </c>
      <c r="G51" s="277"/>
      <c r="H51" s="277"/>
      <c r="I51" s="277">
        <f t="shared" si="1"/>
        <v>0</v>
      </c>
      <c r="J51" s="277"/>
      <c r="K51" s="277"/>
      <c r="L51" s="277">
        <f t="shared" si="2"/>
        <v>0</v>
      </c>
      <c r="M51" s="277"/>
      <c r="N51" s="278"/>
      <c r="O51" s="237"/>
      <c r="P51" s="238"/>
      <c r="Q51" s="239"/>
    </row>
    <row r="52" spans="1:17" ht="24.95" customHeight="1" thickTop="1" thickBot="1">
      <c r="A52" s="25"/>
      <c r="B52" s="110" t="s">
        <v>4</v>
      </c>
      <c r="C52" s="111">
        <f>SUM(C12:C51)</f>
        <v>0</v>
      </c>
      <c r="D52" s="111">
        <f>SUM(D12:D51)</f>
        <v>0</v>
      </c>
      <c r="E52" s="111">
        <f>SUM(E12:E51)</f>
        <v>0</v>
      </c>
      <c r="F52" s="274">
        <f>SUM(F12:F51)</f>
        <v>0</v>
      </c>
      <c r="G52" s="275"/>
      <c r="H52" s="275"/>
      <c r="I52" s="275">
        <f>SUM(I12:I51)</f>
        <v>0</v>
      </c>
      <c r="J52" s="275"/>
      <c r="K52" s="275"/>
      <c r="L52" s="275">
        <f>SUM(L12:L51)</f>
        <v>0</v>
      </c>
      <c r="M52" s="275"/>
      <c r="N52" s="281"/>
      <c r="O52" s="18"/>
    </row>
    <row r="53" spans="1:17" s="6" customFormat="1" ht="24" customHeight="1">
      <c r="C53" s="135" t="s">
        <v>5</v>
      </c>
      <c r="D53" s="135" t="s">
        <v>6</v>
      </c>
      <c r="E53" s="135" t="s">
        <v>7</v>
      </c>
      <c r="F53" s="273" t="s">
        <v>8</v>
      </c>
      <c r="G53" s="273"/>
      <c r="H53" s="273"/>
      <c r="I53" s="273" t="s">
        <v>15</v>
      </c>
      <c r="J53" s="273"/>
      <c r="K53" s="273"/>
      <c r="L53" s="273" t="s">
        <v>16</v>
      </c>
      <c r="M53" s="273"/>
      <c r="N53" s="273"/>
      <c r="O53" s="9"/>
    </row>
    <row r="54" spans="1:17">
      <c r="O54" s="5"/>
    </row>
    <row r="55" spans="1:17">
      <c r="O55" s="5"/>
    </row>
    <row r="56" spans="1:17" ht="20.100000000000001" customHeight="1">
      <c r="B56" s="268" t="s">
        <v>35</v>
      </c>
      <c r="C56" s="268"/>
      <c r="D56" s="24">
        <f>C52+F52</f>
        <v>0</v>
      </c>
    </row>
    <row r="57" spans="1:17" ht="20.100000000000001" customHeight="1">
      <c r="B57" s="268" t="s">
        <v>34</v>
      </c>
      <c r="C57" s="268"/>
      <c r="D57" s="24">
        <f>D52+I52+L52</f>
        <v>0</v>
      </c>
    </row>
    <row r="58" spans="1:17" ht="20.100000000000001" customHeight="1">
      <c r="B58" s="7"/>
      <c r="C58" s="8"/>
      <c r="D58" s="8"/>
    </row>
    <row r="59" spans="1:17" ht="20.100000000000001" customHeight="1">
      <c r="B59" s="268" t="s">
        <v>9</v>
      </c>
      <c r="C59" s="268"/>
      <c r="D59" s="20">
        <f>IFERROR(ROUND(D56/(D56+D57),3),0)</f>
        <v>0</v>
      </c>
    </row>
    <row r="60" spans="1:17" ht="20.100000000000001" customHeight="1">
      <c r="B60" s="268" t="s">
        <v>10</v>
      </c>
      <c r="C60" s="268"/>
      <c r="D60" s="20">
        <f>IFERROR(ROUND(D57/(D56+D57),3),0)</f>
        <v>0</v>
      </c>
    </row>
    <row r="61" spans="1:17">
      <c r="B61" s="3"/>
    </row>
    <row r="65" spans="1:17" ht="30.75" customHeight="1">
      <c r="A65" s="267" t="s">
        <v>60</v>
      </c>
      <c r="B65" s="267"/>
      <c r="C65" s="267"/>
      <c r="D65" s="267"/>
    </row>
    <row r="66" spans="1:17" ht="30.75" customHeight="1">
      <c r="A66" s="221"/>
      <c r="B66" s="221"/>
    </row>
    <row r="67" spans="1:17" ht="30.75" customHeight="1" thickBot="1">
      <c r="A67" s="1"/>
      <c r="C67" s="83" t="s">
        <v>50</v>
      </c>
      <c r="E67" s="109" t="s">
        <v>14</v>
      </c>
    </row>
    <row r="68" spans="1:17" ht="30.75" customHeight="1">
      <c r="A68" s="1"/>
      <c r="B68" s="10"/>
      <c r="C68" s="26" t="s">
        <v>11</v>
      </c>
      <c r="D68" s="27" t="s">
        <v>12</v>
      </c>
      <c r="E68" s="28" t="s">
        <v>13</v>
      </c>
    </row>
    <row r="69" spans="1:17" ht="30.75" customHeight="1" thickBot="1">
      <c r="A69" s="1"/>
      <c r="B69" s="11"/>
      <c r="C69" s="183">
        <v>40</v>
      </c>
      <c r="D69" s="184">
        <v>20</v>
      </c>
      <c r="E69" s="185">
        <v>15</v>
      </c>
    </row>
    <row r="70" spans="1:17" ht="30.75" customHeight="1">
      <c r="A70" s="1"/>
    </row>
    <row r="71" spans="1:17" ht="30.75" customHeight="1">
      <c r="A71" s="1"/>
      <c r="B71" s="29"/>
    </row>
    <row r="72" spans="1:17" ht="19.5" customHeight="1" thickBot="1">
      <c r="A72" s="3"/>
      <c r="E72" s="4"/>
      <c r="L72" s="4"/>
      <c r="M72" s="4"/>
      <c r="N72" s="154" t="s">
        <v>0</v>
      </c>
      <c r="Q72" s="84" t="s">
        <v>67</v>
      </c>
    </row>
    <row r="73" spans="1:17" ht="20.100000000000001" customHeight="1">
      <c r="A73" s="284" t="s">
        <v>1</v>
      </c>
      <c r="B73" s="286" t="s">
        <v>40</v>
      </c>
      <c r="C73" s="288" t="s">
        <v>39</v>
      </c>
      <c r="D73" s="288" t="s">
        <v>74</v>
      </c>
      <c r="E73" s="290" t="s">
        <v>38</v>
      </c>
      <c r="F73" s="279"/>
      <c r="G73" s="279"/>
      <c r="H73" s="279"/>
      <c r="I73" s="279"/>
      <c r="J73" s="279"/>
      <c r="K73" s="279"/>
      <c r="L73" s="279"/>
      <c r="M73" s="279"/>
      <c r="N73" s="279"/>
      <c r="O73" s="264" t="s">
        <v>68</v>
      </c>
      <c r="P73" s="265"/>
      <c r="Q73" s="266"/>
    </row>
    <row r="74" spans="1:17" ht="24.75" customHeight="1" thickBot="1">
      <c r="A74" s="285"/>
      <c r="B74" s="287"/>
      <c r="C74" s="289"/>
      <c r="D74" s="289"/>
      <c r="E74" s="291"/>
      <c r="F74" s="295" t="s">
        <v>69</v>
      </c>
      <c r="G74" s="261"/>
      <c r="H74" s="261"/>
      <c r="I74" s="261" t="s">
        <v>70</v>
      </c>
      <c r="J74" s="261"/>
      <c r="K74" s="261"/>
      <c r="L74" s="262" t="s">
        <v>71</v>
      </c>
      <c r="M74" s="262"/>
      <c r="N74" s="263"/>
      <c r="O74" s="149" t="s">
        <v>64</v>
      </c>
      <c r="P74" s="145" t="s">
        <v>65</v>
      </c>
      <c r="Q74" s="146" t="s">
        <v>66</v>
      </c>
    </row>
    <row r="75" spans="1:17" ht="24.95" customHeight="1" thickTop="1">
      <c r="A75" s="292" t="s">
        <v>2</v>
      </c>
      <c r="B75" s="170" t="s">
        <v>138</v>
      </c>
      <c r="C75" s="172"/>
      <c r="D75" s="172">
        <v>15</v>
      </c>
      <c r="E75" s="172"/>
      <c r="F75" s="269">
        <f>IFERROR(E75*(O75/(O75+P75+Q75)),0)</f>
        <v>0</v>
      </c>
      <c r="G75" s="270"/>
      <c r="H75" s="270"/>
      <c r="I75" s="270">
        <f>IFERROR(E75*(P75/(O75+P75+Q75)),0)</f>
        <v>0</v>
      </c>
      <c r="J75" s="270"/>
      <c r="K75" s="270"/>
      <c r="L75" s="270">
        <f>IFERROR(E75*(Q75/(O75+P75+Q75)),0)</f>
        <v>0</v>
      </c>
      <c r="M75" s="270"/>
      <c r="N75" s="282"/>
      <c r="O75" s="174"/>
      <c r="P75" s="175"/>
      <c r="Q75" s="176"/>
    </row>
    <row r="76" spans="1:17" ht="24.95" customHeight="1">
      <c r="A76" s="293"/>
      <c r="B76" s="171" t="s">
        <v>75</v>
      </c>
      <c r="C76" s="173"/>
      <c r="D76" s="173">
        <v>30</v>
      </c>
      <c r="E76" s="173"/>
      <c r="F76" s="271">
        <f t="shared" ref="F76:F114" si="3">IFERROR(E76*(O76/(O76+P76+Q76)),0)</f>
        <v>0</v>
      </c>
      <c r="G76" s="272"/>
      <c r="H76" s="272"/>
      <c r="I76" s="272">
        <f t="shared" ref="I76:I114" si="4">IFERROR(E76*(P76/(O76+P76+Q76)),0)</f>
        <v>0</v>
      </c>
      <c r="J76" s="272"/>
      <c r="K76" s="272"/>
      <c r="L76" s="272">
        <f t="shared" ref="L76:L114" si="5">IFERROR(E76*(Q76/(O76+P76+Q76)),0)</f>
        <v>0</v>
      </c>
      <c r="M76" s="272"/>
      <c r="N76" s="283"/>
      <c r="O76" s="177"/>
      <c r="P76" s="178"/>
      <c r="Q76" s="179"/>
    </row>
    <row r="77" spans="1:17" ht="24.95" customHeight="1">
      <c r="A77" s="293"/>
      <c r="B77" s="171" t="s">
        <v>76</v>
      </c>
      <c r="C77" s="173"/>
      <c r="D77" s="173">
        <v>25</v>
      </c>
      <c r="E77" s="173"/>
      <c r="F77" s="271">
        <f t="shared" si="3"/>
        <v>0</v>
      </c>
      <c r="G77" s="272"/>
      <c r="H77" s="272"/>
      <c r="I77" s="272">
        <f t="shared" si="4"/>
        <v>0</v>
      </c>
      <c r="J77" s="272"/>
      <c r="K77" s="272"/>
      <c r="L77" s="272">
        <f t="shared" si="5"/>
        <v>0</v>
      </c>
      <c r="M77" s="272"/>
      <c r="N77" s="283"/>
      <c r="O77" s="177"/>
      <c r="P77" s="178"/>
      <c r="Q77" s="179"/>
    </row>
    <row r="78" spans="1:17" ht="24.95" customHeight="1">
      <c r="A78" s="293"/>
      <c r="B78" s="171" t="s">
        <v>77</v>
      </c>
      <c r="C78" s="173"/>
      <c r="D78" s="173"/>
      <c r="E78" s="173">
        <v>45</v>
      </c>
      <c r="F78" s="271">
        <f t="shared" si="3"/>
        <v>30</v>
      </c>
      <c r="G78" s="272"/>
      <c r="H78" s="272"/>
      <c r="I78" s="272">
        <f t="shared" si="4"/>
        <v>15</v>
      </c>
      <c r="J78" s="272"/>
      <c r="K78" s="272"/>
      <c r="L78" s="272">
        <f t="shared" si="5"/>
        <v>0</v>
      </c>
      <c r="M78" s="272"/>
      <c r="N78" s="283"/>
      <c r="O78" s="177">
        <v>40</v>
      </c>
      <c r="P78" s="178">
        <v>20</v>
      </c>
      <c r="Q78" s="179"/>
    </row>
    <row r="79" spans="1:17" ht="24.95" customHeight="1">
      <c r="A79" s="293"/>
      <c r="B79" s="171" t="s">
        <v>78</v>
      </c>
      <c r="C79" s="173"/>
      <c r="D79" s="173"/>
      <c r="E79" s="173">
        <v>45</v>
      </c>
      <c r="F79" s="271">
        <f t="shared" si="3"/>
        <v>30</v>
      </c>
      <c r="G79" s="272"/>
      <c r="H79" s="272"/>
      <c r="I79" s="272">
        <f t="shared" si="4"/>
        <v>15</v>
      </c>
      <c r="J79" s="272"/>
      <c r="K79" s="272"/>
      <c r="L79" s="272">
        <f t="shared" si="5"/>
        <v>0</v>
      </c>
      <c r="M79" s="272"/>
      <c r="N79" s="283"/>
      <c r="O79" s="177">
        <v>40</v>
      </c>
      <c r="P79" s="178">
        <v>20</v>
      </c>
      <c r="Q79" s="179"/>
    </row>
    <row r="80" spans="1:17" ht="24.95" customHeight="1">
      <c r="A80" s="293"/>
      <c r="B80" s="171" t="s">
        <v>79</v>
      </c>
      <c r="C80" s="173"/>
      <c r="D80" s="173"/>
      <c r="E80" s="173">
        <v>45</v>
      </c>
      <c r="F80" s="271">
        <f t="shared" si="3"/>
        <v>30</v>
      </c>
      <c r="G80" s="272"/>
      <c r="H80" s="272"/>
      <c r="I80" s="272">
        <f t="shared" si="4"/>
        <v>15</v>
      </c>
      <c r="J80" s="272"/>
      <c r="K80" s="272"/>
      <c r="L80" s="272">
        <f t="shared" si="5"/>
        <v>0</v>
      </c>
      <c r="M80" s="272"/>
      <c r="N80" s="283"/>
      <c r="O80" s="177">
        <v>40</v>
      </c>
      <c r="P80" s="178">
        <v>20</v>
      </c>
      <c r="Q80" s="179"/>
    </row>
    <row r="81" spans="1:17" ht="24.95" customHeight="1">
      <c r="A81" s="293"/>
      <c r="B81" s="171" t="s">
        <v>80</v>
      </c>
      <c r="C81" s="173"/>
      <c r="D81" s="173"/>
      <c r="E81" s="173">
        <v>40</v>
      </c>
      <c r="F81" s="271">
        <f t="shared" si="3"/>
        <v>21.333333333333332</v>
      </c>
      <c r="G81" s="272"/>
      <c r="H81" s="272"/>
      <c r="I81" s="272">
        <f t="shared" si="4"/>
        <v>10.666666666666666</v>
      </c>
      <c r="J81" s="272"/>
      <c r="K81" s="272"/>
      <c r="L81" s="272">
        <f t="shared" si="5"/>
        <v>8</v>
      </c>
      <c r="M81" s="272"/>
      <c r="N81" s="283"/>
      <c r="O81" s="177">
        <v>40</v>
      </c>
      <c r="P81" s="178">
        <v>20</v>
      </c>
      <c r="Q81" s="179">
        <v>15</v>
      </c>
    </row>
    <row r="82" spans="1:17" ht="24.95" customHeight="1">
      <c r="A82" s="293"/>
      <c r="B82" s="171" t="s">
        <v>139</v>
      </c>
      <c r="C82" s="173"/>
      <c r="D82" s="173"/>
      <c r="E82" s="173">
        <v>150</v>
      </c>
      <c r="F82" s="271">
        <f t="shared" si="3"/>
        <v>80</v>
      </c>
      <c r="G82" s="272"/>
      <c r="H82" s="272"/>
      <c r="I82" s="272">
        <f t="shared" si="4"/>
        <v>40</v>
      </c>
      <c r="J82" s="272"/>
      <c r="K82" s="272"/>
      <c r="L82" s="272">
        <f t="shared" si="5"/>
        <v>30</v>
      </c>
      <c r="M82" s="272"/>
      <c r="N82" s="283"/>
      <c r="O82" s="177">
        <v>40</v>
      </c>
      <c r="P82" s="178">
        <v>20</v>
      </c>
      <c r="Q82" s="179">
        <v>15</v>
      </c>
    </row>
    <row r="83" spans="1:17" ht="24.95" customHeight="1">
      <c r="A83" s="293"/>
      <c r="B83" s="171" t="s">
        <v>81</v>
      </c>
      <c r="C83" s="173"/>
      <c r="D83" s="173"/>
      <c r="E83" s="173">
        <v>120</v>
      </c>
      <c r="F83" s="271">
        <f t="shared" si="3"/>
        <v>64</v>
      </c>
      <c r="G83" s="272"/>
      <c r="H83" s="272"/>
      <c r="I83" s="272">
        <f t="shared" si="4"/>
        <v>32</v>
      </c>
      <c r="J83" s="272"/>
      <c r="K83" s="272"/>
      <c r="L83" s="272">
        <f t="shared" si="5"/>
        <v>24</v>
      </c>
      <c r="M83" s="272"/>
      <c r="N83" s="283"/>
      <c r="O83" s="177">
        <v>40</v>
      </c>
      <c r="P83" s="178">
        <v>20</v>
      </c>
      <c r="Q83" s="179">
        <v>15</v>
      </c>
    </row>
    <row r="84" spans="1:17" ht="24.95" customHeight="1">
      <c r="A84" s="293"/>
      <c r="B84" s="171" t="s">
        <v>82</v>
      </c>
      <c r="C84" s="173"/>
      <c r="D84" s="173"/>
      <c r="E84" s="173">
        <v>45</v>
      </c>
      <c r="F84" s="271">
        <f t="shared" si="3"/>
        <v>24</v>
      </c>
      <c r="G84" s="272"/>
      <c r="H84" s="272"/>
      <c r="I84" s="272">
        <f t="shared" si="4"/>
        <v>12</v>
      </c>
      <c r="J84" s="272"/>
      <c r="K84" s="272"/>
      <c r="L84" s="272">
        <f t="shared" si="5"/>
        <v>9</v>
      </c>
      <c r="M84" s="272"/>
      <c r="N84" s="283"/>
      <c r="O84" s="177">
        <v>40</v>
      </c>
      <c r="P84" s="178">
        <v>20</v>
      </c>
      <c r="Q84" s="179">
        <v>15</v>
      </c>
    </row>
    <row r="85" spans="1:17" ht="24.95" customHeight="1">
      <c r="A85" s="293"/>
      <c r="B85" s="171" t="s">
        <v>141</v>
      </c>
      <c r="C85" s="173"/>
      <c r="D85" s="173"/>
      <c r="E85" s="173">
        <v>6</v>
      </c>
      <c r="F85" s="271">
        <f t="shared" si="3"/>
        <v>3.2</v>
      </c>
      <c r="G85" s="272"/>
      <c r="H85" s="272"/>
      <c r="I85" s="272">
        <f t="shared" si="4"/>
        <v>1.6</v>
      </c>
      <c r="J85" s="272"/>
      <c r="K85" s="272"/>
      <c r="L85" s="272">
        <f t="shared" si="5"/>
        <v>1.2000000000000002</v>
      </c>
      <c r="M85" s="272"/>
      <c r="N85" s="283"/>
      <c r="O85" s="177">
        <v>40</v>
      </c>
      <c r="P85" s="178">
        <v>20</v>
      </c>
      <c r="Q85" s="179">
        <v>15</v>
      </c>
    </row>
    <row r="86" spans="1:17" ht="24.95" customHeight="1">
      <c r="A86" s="293"/>
      <c r="B86" s="171" t="s">
        <v>140</v>
      </c>
      <c r="C86" s="173"/>
      <c r="D86" s="173"/>
      <c r="E86" s="173">
        <v>30</v>
      </c>
      <c r="F86" s="271">
        <f t="shared" si="3"/>
        <v>16</v>
      </c>
      <c r="G86" s="272"/>
      <c r="H86" s="272"/>
      <c r="I86" s="272">
        <f t="shared" si="4"/>
        <v>8</v>
      </c>
      <c r="J86" s="272"/>
      <c r="K86" s="272"/>
      <c r="L86" s="272">
        <f t="shared" si="5"/>
        <v>6</v>
      </c>
      <c r="M86" s="272"/>
      <c r="N86" s="283"/>
      <c r="O86" s="177">
        <v>40</v>
      </c>
      <c r="P86" s="178">
        <v>20</v>
      </c>
      <c r="Q86" s="179">
        <v>15</v>
      </c>
    </row>
    <row r="87" spans="1:17" ht="24.95" customHeight="1">
      <c r="A87" s="293"/>
      <c r="B87" s="171" t="s">
        <v>142</v>
      </c>
      <c r="C87" s="173"/>
      <c r="D87" s="173"/>
      <c r="E87" s="173">
        <v>30</v>
      </c>
      <c r="F87" s="271">
        <f t="shared" si="3"/>
        <v>16</v>
      </c>
      <c r="G87" s="272"/>
      <c r="H87" s="272"/>
      <c r="I87" s="272">
        <f t="shared" si="4"/>
        <v>8</v>
      </c>
      <c r="J87" s="272"/>
      <c r="K87" s="272"/>
      <c r="L87" s="272">
        <f t="shared" si="5"/>
        <v>6</v>
      </c>
      <c r="M87" s="272"/>
      <c r="N87" s="283"/>
      <c r="O87" s="177">
        <v>40</v>
      </c>
      <c r="P87" s="178">
        <v>20</v>
      </c>
      <c r="Q87" s="179">
        <v>15</v>
      </c>
    </row>
    <row r="88" spans="1:17" ht="24.95" customHeight="1">
      <c r="A88" s="293"/>
      <c r="B88" s="171" t="s">
        <v>143</v>
      </c>
      <c r="C88" s="173"/>
      <c r="D88" s="173"/>
      <c r="E88" s="173">
        <v>50</v>
      </c>
      <c r="F88" s="271">
        <f t="shared" si="3"/>
        <v>26.666666666666668</v>
      </c>
      <c r="G88" s="272"/>
      <c r="H88" s="272"/>
      <c r="I88" s="272">
        <f t="shared" si="4"/>
        <v>13.333333333333334</v>
      </c>
      <c r="J88" s="272"/>
      <c r="K88" s="272"/>
      <c r="L88" s="272">
        <f t="shared" si="5"/>
        <v>10</v>
      </c>
      <c r="M88" s="272"/>
      <c r="N88" s="283"/>
      <c r="O88" s="177">
        <v>40</v>
      </c>
      <c r="P88" s="178">
        <v>20</v>
      </c>
      <c r="Q88" s="179">
        <v>15</v>
      </c>
    </row>
    <row r="89" spans="1:17" ht="24.95" customHeight="1">
      <c r="A89" s="293"/>
      <c r="B89" s="171" t="s">
        <v>83</v>
      </c>
      <c r="C89" s="173"/>
      <c r="D89" s="173"/>
      <c r="E89" s="173">
        <v>5</v>
      </c>
      <c r="F89" s="271">
        <f t="shared" si="3"/>
        <v>2.6666666666666665</v>
      </c>
      <c r="G89" s="272"/>
      <c r="H89" s="272"/>
      <c r="I89" s="272">
        <f t="shared" si="4"/>
        <v>1.3333333333333333</v>
      </c>
      <c r="J89" s="272"/>
      <c r="K89" s="272"/>
      <c r="L89" s="272">
        <f t="shared" si="5"/>
        <v>1</v>
      </c>
      <c r="M89" s="272"/>
      <c r="N89" s="283"/>
      <c r="O89" s="177">
        <v>40</v>
      </c>
      <c r="P89" s="178">
        <v>20</v>
      </c>
      <c r="Q89" s="179">
        <v>15</v>
      </c>
    </row>
    <row r="90" spans="1:17" ht="24.95" customHeight="1">
      <c r="A90" s="293"/>
      <c r="B90" s="171"/>
      <c r="C90" s="173"/>
      <c r="D90" s="173"/>
      <c r="E90" s="173"/>
      <c r="F90" s="271">
        <f t="shared" si="3"/>
        <v>0</v>
      </c>
      <c r="G90" s="272"/>
      <c r="H90" s="272"/>
      <c r="I90" s="272">
        <f t="shared" si="4"/>
        <v>0</v>
      </c>
      <c r="J90" s="272"/>
      <c r="K90" s="272"/>
      <c r="L90" s="272">
        <f t="shared" si="5"/>
        <v>0</v>
      </c>
      <c r="M90" s="272"/>
      <c r="N90" s="283"/>
      <c r="O90" s="177"/>
      <c r="P90" s="178"/>
      <c r="Q90" s="179"/>
    </row>
    <row r="91" spans="1:17" ht="24.95" customHeight="1">
      <c r="A91" s="293"/>
      <c r="B91" s="171"/>
      <c r="C91" s="173"/>
      <c r="D91" s="173"/>
      <c r="E91" s="173"/>
      <c r="F91" s="271">
        <f t="shared" si="3"/>
        <v>0</v>
      </c>
      <c r="G91" s="272"/>
      <c r="H91" s="272"/>
      <c r="I91" s="272">
        <f t="shared" si="4"/>
        <v>0</v>
      </c>
      <c r="J91" s="272"/>
      <c r="K91" s="272"/>
      <c r="L91" s="272">
        <f t="shared" si="5"/>
        <v>0</v>
      </c>
      <c r="M91" s="272"/>
      <c r="N91" s="283"/>
      <c r="O91" s="177"/>
      <c r="P91" s="178"/>
      <c r="Q91" s="179"/>
    </row>
    <row r="92" spans="1:17" ht="24.95" customHeight="1">
      <c r="A92" s="293"/>
      <c r="B92" s="124"/>
      <c r="C92" s="46"/>
      <c r="D92" s="46"/>
      <c r="E92" s="46"/>
      <c r="F92" s="271">
        <f t="shared" si="3"/>
        <v>0</v>
      </c>
      <c r="G92" s="272"/>
      <c r="H92" s="272"/>
      <c r="I92" s="272">
        <f t="shared" si="4"/>
        <v>0</v>
      </c>
      <c r="J92" s="272"/>
      <c r="K92" s="272"/>
      <c r="L92" s="272">
        <f t="shared" si="5"/>
        <v>0</v>
      </c>
      <c r="M92" s="272"/>
      <c r="N92" s="283"/>
      <c r="O92" s="177"/>
      <c r="P92" s="178"/>
      <c r="Q92" s="179"/>
    </row>
    <row r="93" spans="1:17" ht="24.95" customHeight="1">
      <c r="A93" s="293"/>
      <c r="B93" s="124"/>
      <c r="C93" s="46"/>
      <c r="D93" s="46"/>
      <c r="E93" s="46"/>
      <c r="F93" s="271">
        <f t="shared" si="3"/>
        <v>0</v>
      </c>
      <c r="G93" s="272"/>
      <c r="H93" s="272"/>
      <c r="I93" s="272">
        <f t="shared" si="4"/>
        <v>0</v>
      </c>
      <c r="J93" s="272"/>
      <c r="K93" s="272"/>
      <c r="L93" s="272">
        <f t="shared" si="5"/>
        <v>0</v>
      </c>
      <c r="M93" s="272"/>
      <c r="N93" s="283"/>
      <c r="O93" s="177"/>
      <c r="P93" s="178"/>
      <c r="Q93" s="179"/>
    </row>
    <row r="94" spans="1:17" ht="24.95" customHeight="1" thickBot="1">
      <c r="A94" s="294"/>
      <c r="B94" s="125"/>
      <c r="C94" s="47"/>
      <c r="D94" s="47"/>
      <c r="E94" s="47"/>
      <c r="F94" s="276">
        <f t="shared" si="3"/>
        <v>0</v>
      </c>
      <c r="G94" s="277"/>
      <c r="H94" s="277"/>
      <c r="I94" s="277">
        <f t="shared" si="4"/>
        <v>0</v>
      </c>
      <c r="J94" s="277"/>
      <c r="K94" s="277"/>
      <c r="L94" s="277">
        <f t="shared" si="5"/>
        <v>0</v>
      </c>
      <c r="M94" s="277"/>
      <c r="N94" s="278"/>
      <c r="O94" s="180"/>
      <c r="P94" s="181"/>
      <c r="Q94" s="182"/>
    </row>
    <row r="95" spans="1:17" ht="24.95" customHeight="1" thickTop="1">
      <c r="A95" s="280" t="s">
        <v>3</v>
      </c>
      <c r="B95" s="126"/>
      <c r="C95" s="48"/>
      <c r="D95" s="48"/>
      <c r="E95" s="48"/>
      <c r="F95" s="269">
        <f t="shared" si="3"/>
        <v>0</v>
      </c>
      <c r="G95" s="270"/>
      <c r="H95" s="270"/>
      <c r="I95" s="270">
        <f t="shared" si="4"/>
        <v>0</v>
      </c>
      <c r="J95" s="270"/>
      <c r="K95" s="270"/>
      <c r="L95" s="270">
        <f t="shared" si="5"/>
        <v>0</v>
      </c>
      <c r="M95" s="270"/>
      <c r="N95" s="282"/>
      <c r="O95" s="150"/>
      <c r="P95" s="147"/>
      <c r="Q95" s="148"/>
    </row>
    <row r="96" spans="1:17" ht="24.95" customHeight="1">
      <c r="A96" s="280"/>
      <c r="B96" s="124"/>
      <c r="C96" s="46"/>
      <c r="D96" s="46"/>
      <c r="E96" s="46"/>
      <c r="F96" s="271">
        <f t="shared" si="3"/>
        <v>0</v>
      </c>
      <c r="G96" s="272"/>
      <c r="H96" s="272"/>
      <c r="I96" s="272">
        <f t="shared" si="4"/>
        <v>0</v>
      </c>
      <c r="J96" s="272"/>
      <c r="K96" s="272"/>
      <c r="L96" s="272">
        <f t="shared" si="5"/>
        <v>0</v>
      </c>
      <c r="M96" s="272"/>
      <c r="N96" s="283"/>
      <c r="O96" s="151"/>
      <c r="P96" s="141"/>
      <c r="Q96" s="142"/>
    </row>
    <row r="97" spans="1:17" ht="24.95" customHeight="1">
      <c r="A97" s="280"/>
      <c r="B97" s="124"/>
      <c r="C97" s="46"/>
      <c r="D97" s="46"/>
      <c r="E97" s="46"/>
      <c r="F97" s="271">
        <f t="shared" si="3"/>
        <v>0</v>
      </c>
      <c r="G97" s="272"/>
      <c r="H97" s="272"/>
      <c r="I97" s="272">
        <f t="shared" si="4"/>
        <v>0</v>
      </c>
      <c r="J97" s="272"/>
      <c r="K97" s="272"/>
      <c r="L97" s="272">
        <f t="shared" si="5"/>
        <v>0</v>
      </c>
      <c r="M97" s="272"/>
      <c r="N97" s="283"/>
      <c r="O97" s="151"/>
      <c r="P97" s="141"/>
      <c r="Q97" s="142"/>
    </row>
    <row r="98" spans="1:17" ht="24.95" customHeight="1">
      <c r="A98" s="280"/>
      <c r="B98" s="124"/>
      <c r="C98" s="46"/>
      <c r="D98" s="46"/>
      <c r="E98" s="46"/>
      <c r="F98" s="271">
        <f t="shared" si="3"/>
        <v>0</v>
      </c>
      <c r="G98" s="272"/>
      <c r="H98" s="272"/>
      <c r="I98" s="272">
        <f t="shared" si="4"/>
        <v>0</v>
      </c>
      <c r="J98" s="272"/>
      <c r="K98" s="272"/>
      <c r="L98" s="272">
        <f t="shared" si="5"/>
        <v>0</v>
      </c>
      <c r="M98" s="272"/>
      <c r="N98" s="283"/>
      <c r="O98" s="151"/>
      <c r="P98" s="141"/>
      <c r="Q98" s="142"/>
    </row>
    <row r="99" spans="1:17" ht="24.95" customHeight="1">
      <c r="A99" s="280"/>
      <c r="B99" s="124"/>
      <c r="C99" s="46"/>
      <c r="D99" s="46"/>
      <c r="E99" s="46"/>
      <c r="F99" s="271">
        <f t="shared" si="3"/>
        <v>0</v>
      </c>
      <c r="G99" s="272"/>
      <c r="H99" s="272"/>
      <c r="I99" s="272">
        <f t="shared" si="4"/>
        <v>0</v>
      </c>
      <c r="J99" s="272"/>
      <c r="K99" s="272"/>
      <c r="L99" s="272">
        <f t="shared" si="5"/>
        <v>0</v>
      </c>
      <c r="M99" s="272"/>
      <c r="N99" s="283"/>
      <c r="O99" s="151"/>
      <c r="P99" s="141"/>
      <c r="Q99" s="142"/>
    </row>
    <row r="100" spans="1:17" ht="24.95" customHeight="1">
      <c r="A100" s="280"/>
      <c r="B100" s="124"/>
      <c r="C100" s="46"/>
      <c r="D100" s="46"/>
      <c r="E100" s="46"/>
      <c r="F100" s="271">
        <f t="shared" si="3"/>
        <v>0</v>
      </c>
      <c r="G100" s="272"/>
      <c r="H100" s="272"/>
      <c r="I100" s="272">
        <f t="shared" si="4"/>
        <v>0</v>
      </c>
      <c r="J100" s="272"/>
      <c r="K100" s="272"/>
      <c r="L100" s="272">
        <f t="shared" si="5"/>
        <v>0</v>
      </c>
      <c r="M100" s="272"/>
      <c r="N100" s="283"/>
      <c r="O100" s="151"/>
      <c r="P100" s="141"/>
      <c r="Q100" s="142"/>
    </row>
    <row r="101" spans="1:17" ht="24.95" customHeight="1">
      <c r="A101" s="280"/>
      <c r="B101" s="124"/>
      <c r="C101" s="46"/>
      <c r="D101" s="46"/>
      <c r="E101" s="46"/>
      <c r="F101" s="271">
        <f t="shared" si="3"/>
        <v>0</v>
      </c>
      <c r="G101" s="272"/>
      <c r="H101" s="272"/>
      <c r="I101" s="272">
        <f t="shared" si="4"/>
        <v>0</v>
      </c>
      <c r="J101" s="272"/>
      <c r="K101" s="272"/>
      <c r="L101" s="272">
        <f t="shared" si="5"/>
        <v>0</v>
      </c>
      <c r="M101" s="272"/>
      <c r="N101" s="283"/>
      <c r="O101" s="151"/>
      <c r="P101" s="141"/>
      <c r="Q101" s="142"/>
    </row>
    <row r="102" spans="1:17" ht="24.95" customHeight="1">
      <c r="A102" s="280"/>
      <c r="B102" s="124"/>
      <c r="C102" s="46"/>
      <c r="D102" s="46"/>
      <c r="E102" s="46"/>
      <c r="F102" s="271">
        <f t="shared" si="3"/>
        <v>0</v>
      </c>
      <c r="G102" s="272"/>
      <c r="H102" s="272"/>
      <c r="I102" s="272">
        <f t="shared" si="4"/>
        <v>0</v>
      </c>
      <c r="J102" s="272"/>
      <c r="K102" s="272"/>
      <c r="L102" s="272">
        <f t="shared" si="5"/>
        <v>0</v>
      </c>
      <c r="M102" s="272"/>
      <c r="N102" s="283"/>
      <c r="O102" s="151"/>
      <c r="P102" s="141"/>
      <c r="Q102" s="142"/>
    </row>
    <row r="103" spans="1:17" ht="24.95" customHeight="1">
      <c r="A103" s="280"/>
      <c r="B103" s="124"/>
      <c r="C103" s="46"/>
      <c r="D103" s="46"/>
      <c r="E103" s="46"/>
      <c r="F103" s="271">
        <f t="shared" si="3"/>
        <v>0</v>
      </c>
      <c r="G103" s="272"/>
      <c r="H103" s="272"/>
      <c r="I103" s="272">
        <f t="shared" si="4"/>
        <v>0</v>
      </c>
      <c r="J103" s="272"/>
      <c r="K103" s="272"/>
      <c r="L103" s="272">
        <f t="shared" si="5"/>
        <v>0</v>
      </c>
      <c r="M103" s="272"/>
      <c r="N103" s="283"/>
      <c r="O103" s="151"/>
      <c r="P103" s="141"/>
      <c r="Q103" s="142"/>
    </row>
    <row r="104" spans="1:17" ht="24.95" customHeight="1">
      <c r="A104" s="280"/>
      <c r="B104" s="124"/>
      <c r="C104" s="46"/>
      <c r="D104" s="46"/>
      <c r="E104" s="46"/>
      <c r="F104" s="271">
        <f t="shared" si="3"/>
        <v>0</v>
      </c>
      <c r="G104" s="272"/>
      <c r="H104" s="272"/>
      <c r="I104" s="272">
        <f t="shared" si="4"/>
        <v>0</v>
      </c>
      <c r="J104" s="272"/>
      <c r="K104" s="272"/>
      <c r="L104" s="272">
        <f t="shared" si="5"/>
        <v>0</v>
      </c>
      <c r="M104" s="272"/>
      <c r="N104" s="283"/>
      <c r="O104" s="151"/>
      <c r="P104" s="141"/>
      <c r="Q104" s="142"/>
    </row>
    <row r="105" spans="1:17" ht="24.75" customHeight="1">
      <c r="A105" s="280"/>
      <c r="B105" s="124"/>
      <c r="C105" s="46"/>
      <c r="D105" s="46"/>
      <c r="E105" s="46"/>
      <c r="F105" s="271">
        <f t="shared" si="3"/>
        <v>0</v>
      </c>
      <c r="G105" s="272"/>
      <c r="H105" s="272"/>
      <c r="I105" s="272">
        <f t="shared" si="4"/>
        <v>0</v>
      </c>
      <c r="J105" s="272"/>
      <c r="K105" s="272"/>
      <c r="L105" s="272">
        <f t="shared" si="5"/>
        <v>0</v>
      </c>
      <c r="M105" s="272"/>
      <c r="N105" s="283"/>
      <c r="O105" s="151"/>
      <c r="P105" s="141"/>
      <c r="Q105" s="142"/>
    </row>
    <row r="106" spans="1:17" ht="24.95" customHeight="1">
      <c r="A106" s="280"/>
      <c r="B106" s="124"/>
      <c r="C106" s="46"/>
      <c r="D106" s="46"/>
      <c r="E106" s="46"/>
      <c r="F106" s="271">
        <f t="shared" si="3"/>
        <v>0</v>
      </c>
      <c r="G106" s="272"/>
      <c r="H106" s="272"/>
      <c r="I106" s="272">
        <f t="shared" si="4"/>
        <v>0</v>
      </c>
      <c r="J106" s="272"/>
      <c r="K106" s="272"/>
      <c r="L106" s="272">
        <f t="shared" si="5"/>
        <v>0</v>
      </c>
      <c r="M106" s="272"/>
      <c r="N106" s="283"/>
      <c r="O106" s="151"/>
      <c r="P106" s="141"/>
      <c r="Q106" s="142"/>
    </row>
    <row r="107" spans="1:17" ht="24.95" customHeight="1">
      <c r="A107" s="280"/>
      <c r="B107" s="124"/>
      <c r="C107" s="46"/>
      <c r="D107" s="46"/>
      <c r="E107" s="46"/>
      <c r="F107" s="271">
        <f t="shared" si="3"/>
        <v>0</v>
      </c>
      <c r="G107" s="272"/>
      <c r="H107" s="272"/>
      <c r="I107" s="272">
        <f t="shared" si="4"/>
        <v>0</v>
      </c>
      <c r="J107" s="272"/>
      <c r="K107" s="272"/>
      <c r="L107" s="272">
        <f t="shared" si="5"/>
        <v>0</v>
      </c>
      <c r="M107" s="272"/>
      <c r="N107" s="283"/>
      <c r="O107" s="151"/>
      <c r="P107" s="141"/>
      <c r="Q107" s="142"/>
    </row>
    <row r="108" spans="1:17" ht="24.95" customHeight="1">
      <c r="A108" s="280"/>
      <c r="B108" s="124"/>
      <c r="C108" s="46"/>
      <c r="D108" s="46"/>
      <c r="E108" s="46"/>
      <c r="F108" s="271">
        <f t="shared" si="3"/>
        <v>0</v>
      </c>
      <c r="G108" s="272"/>
      <c r="H108" s="272"/>
      <c r="I108" s="272">
        <f t="shared" si="4"/>
        <v>0</v>
      </c>
      <c r="J108" s="272"/>
      <c r="K108" s="272"/>
      <c r="L108" s="272">
        <f t="shared" si="5"/>
        <v>0</v>
      </c>
      <c r="M108" s="272"/>
      <c r="N108" s="283"/>
      <c r="O108" s="151"/>
      <c r="P108" s="141"/>
      <c r="Q108" s="142"/>
    </row>
    <row r="109" spans="1:17" ht="24.95" customHeight="1">
      <c r="A109" s="280"/>
      <c r="B109" s="124"/>
      <c r="C109" s="46"/>
      <c r="D109" s="46"/>
      <c r="E109" s="46"/>
      <c r="F109" s="271">
        <f t="shared" si="3"/>
        <v>0</v>
      </c>
      <c r="G109" s="272"/>
      <c r="H109" s="272"/>
      <c r="I109" s="272">
        <f t="shared" si="4"/>
        <v>0</v>
      </c>
      <c r="J109" s="272"/>
      <c r="K109" s="272"/>
      <c r="L109" s="272">
        <f t="shared" si="5"/>
        <v>0</v>
      </c>
      <c r="M109" s="272"/>
      <c r="N109" s="283"/>
      <c r="O109" s="151"/>
      <c r="P109" s="141"/>
      <c r="Q109" s="142"/>
    </row>
    <row r="110" spans="1:17" ht="24.95" customHeight="1">
      <c r="A110" s="280"/>
      <c r="B110" s="124"/>
      <c r="C110" s="46"/>
      <c r="D110" s="46"/>
      <c r="E110" s="46"/>
      <c r="F110" s="271">
        <f t="shared" si="3"/>
        <v>0</v>
      </c>
      <c r="G110" s="272"/>
      <c r="H110" s="272"/>
      <c r="I110" s="272">
        <f t="shared" si="4"/>
        <v>0</v>
      </c>
      <c r="J110" s="272"/>
      <c r="K110" s="272"/>
      <c r="L110" s="272">
        <f t="shared" si="5"/>
        <v>0</v>
      </c>
      <c r="M110" s="272"/>
      <c r="N110" s="283"/>
      <c r="O110" s="151"/>
      <c r="P110" s="141"/>
      <c r="Q110" s="142"/>
    </row>
    <row r="111" spans="1:17" ht="24.95" customHeight="1">
      <c r="A111" s="280"/>
      <c r="B111" s="124"/>
      <c r="C111" s="46"/>
      <c r="D111" s="46"/>
      <c r="E111" s="46"/>
      <c r="F111" s="271">
        <f t="shared" si="3"/>
        <v>0</v>
      </c>
      <c r="G111" s="272"/>
      <c r="H111" s="272"/>
      <c r="I111" s="272">
        <f t="shared" si="4"/>
        <v>0</v>
      </c>
      <c r="J111" s="272"/>
      <c r="K111" s="272"/>
      <c r="L111" s="272">
        <f t="shared" si="5"/>
        <v>0</v>
      </c>
      <c r="M111" s="272"/>
      <c r="N111" s="283"/>
      <c r="O111" s="151"/>
      <c r="P111" s="141"/>
      <c r="Q111" s="142"/>
    </row>
    <row r="112" spans="1:17" ht="24.95" customHeight="1">
      <c r="A112" s="280"/>
      <c r="B112" s="124"/>
      <c r="C112" s="46"/>
      <c r="D112" s="46"/>
      <c r="E112" s="46"/>
      <c r="F112" s="271">
        <f t="shared" si="3"/>
        <v>0</v>
      </c>
      <c r="G112" s="272"/>
      <c r="H112" s="272"/>
      <c r="I112" s="272">
        <f t="shared" si="4"/>
        <v>0</v>
      </c>
      <c r="J112" s="272"/>
      <c r="K112" s="272"/>
      <c r="L112" s="272">
        <f t="shared" si="5"/>
        <v>0</v>
      </c>
      <c r="M112" s="272"/>
      <c r="N112" s="283"/>
      <c r="O112" s="151"/>
      <c r="P112" s="141"/>
      <c r="Q112" s="142"/>
    </row>
    <row r="113" spans="1:17" ht="24.95" customHeight="1">
      <c r="A113" s="280"/>
      <c r="B113" s="124"/>
      <c r="C113" s="46"/>
      <c r="D113" s="46"/>
      <c r="E113" s="46"/>
      <c r="F113" s="271">
        <f t="shared" si="3"/>
        <v>0</v>
      </c>
      <c r="G113" s="272"/>
      <c r="H113" s="272"/>
      <c r="I113" s="272">
        <f t="shared" si="4"/>
        <v>0</v>
      </c>
      <c r="J113" s="272"/>
      <c r="K113" s="272"/>
      <c r="L113" s="272">
        <f t="shared" si="5"/>
        <v>0</v>
      </c>
      <c r="M113" s="272"/>
      <c r="N113" s="283"/>
      <c r="O113" s="151"/>
      <c r="P113" s="141"/>
      <c r="Q113" s="142"/>
    </row>
    <row r="114" spans="1:17" ht="24.95" customHeight="1" thickBot="1">
      <c r="A114" s="280"/>
      <c r="B114" s="124"/>
      <c r="C114" s="46"/>
      <c r="D114" s="46"/>
      <c r="E114" s="46"/>
      <c r="F114" s="276">
        <f t="shared" si="3"/>
        <v>0</v>
      </c>
      <c r="G114" s="277"/>
      <c r="H114" s="277"/>
      <c r="I114" s="277">
        <f t="shared" si="4"/>
        <v>0</v>
      </c>
      <c r="J114" s="277"/>
      <c r="K114" s="277"/>
      <c r="L114" s="277">
        <f t="shared" si="5"/>
        <v>0</v>
      </c>
      <c r="M114" s="277"/>
      <c r="N114" s="278"/>
      <c r="O114" s="153"/>
      <c r="P114" s="143"/>
      <c r="Q114" s="144"/>
    </row>
    <row r="115" spans="1:17" ht="24.95" customHeight="1" thickTop="1" thickBot="1">
      <c r="A115" s="25"/>
      <c r="B115" s="110" t="s">
        <v>4</v>
      </c>
      <c r="C115" s="111">
        <f>SUM(C75:C114)</f>
        <v>0</v>
      </c>
      <c r="D115" s="111">
        <f>SUM(D75:D114)</f>
        <v>70</v>
      </c>
      <c r="E115" s="111">
        <f>SUM(E75:E114)</f>
        <v>611</v>
      </c>
      <c r="F115" s="274">
        <f>SUM(F75:F114)</f>
        <v>343.86666666666667</v>
      </c>
      <c r="G115" s="275"/>
      <c r="H115" s="275"/>
      <c r="I115" s="275">
        <f>SUM(I75:I114)</f>
        <v>171.93333333333334</v>
      </c>
      <c r="J115" s="275"/>
      <c r="K115" s="275"/>
      <c r="L115" s="275">
        <f>SUM(L75:L114)</f>
        <v>95.2</v>
      </c>
      <c r="M115" s="275"/>
      <c r="N115" s="281"/>
      <c r="O115" s="18"/>
    </row>
    <row r="116" spans="1:17" s="6" customFormat="1" ht="24" customHeight="1">
      <c r="C116" s="135" t="s">
        <v>5</v>
      </c>
      <c r="D116" s="135" t="s">
        <v>6</v>
      </c>
      <c r="E116" s="135" t="s">
        <v>7</v>
      </c>
      <c r="F116" s="273" t="s">
        <v>8</v>
      </c>
      <c r="G116" s="273"/>
      <c r="H116" s="273"/>
      <c r="I116" s="273" t="s">
        <v>15</v>
      </c>
      <c r="J116" s="273"/>
      <c r="K116" s="273"/>
      <c r="L116" s="273" t="s">
        <v>16</v>
      </c>
      <c r="M116" s="273"/>
      <c r="N116" s="273"/>
      <c r="O116" s="19"/>
    </row>
    <row r="117" spans="1:17">
      <c r="O117" s="5"/>
    </row>
    <row r="118" spans="1:17">
      <c r="O118" s="5"/>
    </row>
    <row r="119" spans="1:17" ht="20.100000000000001" customHeight="1">
      <c r="B119" s="268" t="s">
        <v>35</v>
      </c>
      <c r="C119" s="268"/>
      <c r="D119" s="24">
        <f>C115+F115</f>
        <v>343.86666666666667</v>
      </c>
    </row>
    <row r="120" spans="1:17" ht="20.100000000000001" customHeight="1">
      <c r="B120" s="268" t="s">
        <v>34</v>
      </c>
      <c r="C120" s="268"/>
      <c r="D120" s="24">
        <f>D115+I115+L115</f>
        <v>337.13333333333333</v>
      </c>
    </row>
    <row r="121" spans="1:17" ht="20.100000000000001" customHeight="1">
      <c r="B121" s="222"/>
      <c r="C121" s="8"/>
      <c r="D121" s="8"/>
    </row>
    <row r="122" spans="1:17" ht="20.100000000000001" customHeight="1">
      <c r="B122" s="268" t="s">
        <v>9</v>
      </c>
      <c r="C122" s="268"/>
      <c r="D122" s="20">
        <f>IFERROR(ROUND(D119/(D119+D120),3),0)</f>
        <v>0.505</v>
      </c>
    </row>
    <row r="123" spans="1:17" ht="20.100000000000001" customHeight="1">
      <c r="B123" s="268" t="s">
        <v>10</v>
      </c>
      <c r="C123" s="268"/>
      <c r="D123" s="20">
        <f>IFERROR(ROUND(D120/(D119+D120),3),0)</f>
        <v>0.495</v>
      </c>
    </row>
    <row r="124" spans="1:17">
      <c r="B124" s="3"/>
    </row>
  </sheetData>
  <mergeCells count="286">
    <mergeCell ref="B123:C123"/>
    <mergeCell ref="F115:H115"/>
    <mergeCell ref="I115:K115"/>
    <mergeCell ref="L115:N115"/>
    <mergeCell ref="F116:H116"/>
    <mergeCell ref="I116:K116"/>
    <mergeCell ref="L116:N116"/>
    <mergeCell ref="B119:C119"/>
    <mergeCell ref="B120:C120"/>
    <mergeCell ref="B122:C122"/>
    <mergeCell ref="F112:H112"/>
    <mergeCell ref="I112:K112"/>
    <mergeCell ref="L112:N112"/>
    <mergeCell ref="F113:H113"/>
    <mergeCell ref="I113:K113"/>
    <mergeCell ref="L113:N113"/>
    <mergeCell ref="F114:H114"/>
    <mergeCell ref="I114:K114"/>
    <mergeCell ref="L114:N114"/>
    <mergeCell ref="F109:H109"/>
    <mergeCell ref="I109:K109"/>
    <mergeCell ref="L109:N109"/>
    <mergeCell ref="F110:H110"/>
    <mergeCell ref="I110:K110"/>
    <mergeCell ref="L110:N110"/>
    <mergeCell ref="F111:H111"/>
    <mergeCell ref="I111:K111"/>
    <mergeCell ref="L111:N111"/>
    <mergeCell ref="F106:H106"/>
    <mergeCell ref="I106:K106"/>
    <mergeCell ref="L106:N106"/>
    <mergeCell ref="F107:H107"/>
    <mergeCell ref="I107:K107"/>
    <mergeCell ref="L107:N107"/>
    <mergeCell ref="F108:H108"/>
    <mergeCell ref="I108:K108"/>
    <mergeCell ref="L108:N108"/>
    <mergeCell ref="L102:N102"/>
    <mergeCell ref="F103:H103"/>
    <mergeCell ref="I103:K103"/>
    <mergeCell ref="L103:N103"/>
    <mergeCell ref="F104:H104"/>
    <mergeCell ref="I104:K104"/>
    <mergeCell ref="L104:N104"/>
    <mergeCell ref="F105:H105"/>
    <mergeCell ref="I105:K105"/>
    <mergeCell ref="L105:N105"/>
    <mergeCell ref="A95:A114"/>
    <mergeCell ref="F95:H95"/>
    <mergeCell ref="I95:K95"/>
    <mergeCell ref="L95:N95"/>
    <mergeCell ref="F96:H96"/>
    <mergeCell ref="I96:K96"/>
    <mergeCell ref="L96:N96"/>
    <mergeCell ref="F97:H97"/>
    <mergeCell ref="I97:K97"/>
    <mergeCell ref="L97:N97"/>
    <mergeCell ref="F98:H98"/>
    <mergeCell ref="I98:K98"/>
    <mergeCell ref="L98:N98"/>
    <mergeCell ref="F99:H99"/>
    <mergeCell ref="I99:K99"/>
    <mergeCell ref="L99:N99"/>
    <mergeCell ref="F100:H100"/>
    <mergeCell ref="I100:K100"/>
    <mergeCell ref="L100:N100"/>
    <mergeCell ref="F101:H101"/>
    <mergeCell ref="I101:K101"/>
    <mergeCell ref="L101:N101"/>
    <mergeCell ref="F102:H102"/>
    <mergeCell ref="I102:K102"/>
    <mergeCell ref="F92:H92"/>
    <mergeCell ref="I92:K92"/>
    <mergeCell ref="L92:N92"/>
    <mergeCell ref="F93:H93"/>
    <mergeCell ref="I93:K93"/>
    <mergeCell ref="L93:N93"/>
    <mergeCell ref="F94:H94"/>
    <mergeCell ref="I94:K94"/>
    <mergeCell ref="L94:N94"/>
    <mergeCell ref="F89:H89"/>
    <mergeCell ref="I89:K89"/>
    <mergeCell ref="L89:N89"/>
    <mergeCell ref="F90:H90"/>
    <mergeCell ref="I90:K90"/>
    <mergeCell ref="L90:N90"/>
    <mergeCell ref="F91:H91"/>
    <mergeCell ref="I91:K91"/>
    <mergeCell ref="L91:N91"/>
    <mergeCell ref="F86:H86"/>
    <mergeCell ref="I86:K86"/>
    <mergeCell ref="L86:N86"/>
    <mergeCell ref="F87:H87"/>
    <mergeCell ref="I87:K87"/>
    <mergeCell ref="L87:N87"/>
    <mergeCell ref="F88:H88"/>
    <mergeCell ref="I88:K88"/>
    <mergeCell ref="L88:N88"/>
    <mergeCell ref="L82:N82"/>
    <mergeCell ref="F83:H83"/>
    <mergeCell ref="I83:K83"/>
    <mergeCell ref="L83:N83"/>
    <mergeCell ref="F84:H84"/>
    <mergeCell ref="I84:K84"/>
    <mergeCell ref="L84:N84"/>
    <mergeCell ref="F85:H85"/>
    <mergeCell ref="I85:K85"/>
    <mergeCell ref="L85:N85"/>
    <mergeCell ref="A75:A94"/>
    <mergeCell ref="F75:H75"/>
    <mergeCell ref="I75:K75"/>
    <mergeCell ref="L75:N75"/>
    <mergeCell ref="F76:H76"/>
    <mergeCell ref="I76:K76"/>
    <mergeCell ref="L76:N76"/>
    <mergeCell ref="F77:H77"/>
    <mergeCell ref="I77:K77"/>
    <mergeCell ref="L77:N77"/>
    <mergeCell ref="F78:H78"/>
    <mergeCell ref="I78:K78"/>
    <mergeCell ref="L78:N78"/>
    <mergeCell ref="F79:H79"/>
    <mergeCell ref="I79:K79"/>
    <mergeCell ref="L79:N79"/>
    <mergeCell ref="F80:H80"/>
    <mergeCell ref="I80:K80"/>
    <mergeCell ref="L80:N80"/>
    <mergeCell ref="F81:H81"/>
    <mergeCell ref="I81:K81"/>
    <mergeCell ref="L81:N81"/>
    <mergeCell ref="F82:H82"/>
    <mergeCell ref="I82:K82"/>
    <mergeCell ref="A65:D65"/>
    <mergeCell ref="A73:A74"/>
    <mergeCell ref="B73:B74"/>
    <mergeCell ref="C73:C74"/>
    <mergeCell ref="D73:D74"/>
    <mergeCell ref="E73:E74"/>
    <mergeCell ref="F73:N73"/>
    <mergeCell ref="O73:Q73"/>
    <mergeCell ref="F74:H74"/>
    <mergeCell ref="I74:K74"/>
    <mergeCell ref="L74:N74"/>
    <mergeCell ref="F17:H17"/>
    <mergeCell ref="F18:H18"/>
    <mergeCell ref="F19:H19"/>
    <mergeCell ref="F20:H20"/>
    <mergeCell ref="F21:H21"/>
    <mergeCell ref="F22:H22"/>
    <mergeCell ref="F23:H23"/>
    <mergeCell ref="F24:H24"/>
    <mergeCell ref="A10:A11"/>
    <mergeCell ref="B10:B11"/>
    <mergeCell ref="C10:C11"/>
    <mergeCell ref="D10:D11"/>
    <mergeCell ref="E10:E11"/>
    <mergeCell ref="A12:A31"/>
    <mergeCell ref="F12:H12"/>
    <mergeCell ref="F13:H13"/>
    <mergeCell ref="F14:H14"/>
    <mergeCell ref="F15:H15"/>
    <mergeCell ref="F16:H16"/>
    <mergeCell ref="F11:H11"/>
    <mergeCell ref="I21:K21"/>
    <mergeCell ref="I22:K22"/>
    <mergeCell ref="I23:K23"/>
    <mergeCell ref="I24:K24"/>
    <mergeCell ref="I25:K25"/>
    <mergeCell ref="I26:K26"/>
    <mergeCell ref="F47:H47"/>
    <mergeCell ref="F48:H48"/>
    <mergeCell ref="F49:H49"/>
    <mergeCell ref="F42:H42"/>
    <mergeCell ref="F43:H43"/>
    <mergeCell ref="F44:H44"/>
    <mergeCell ref="F45:H45"/>
    <mergeCell ref="F46:H46"/>
    <mergeCell ref="F30:H30"/>
    <mergeCell ref="F31:H31"/>
    <mergeCell ref="F25:H25"/>
    <mergeCell ref="F26:H26"/>
    <mergeCell ref="F27:H27"/>
    <mergeCell ref="F28:H28"/>
    <mergeCell ref="F29:H29"/>
    <mergeCell ref="I12:K12"/>
    <mergeCell ref="I13:K13"/>
    <mergeCell ref="I14:K14"/>
    <mergeCell ref="I15:K15"/>
    <mergeCell ref="I16:K16"/>
    <mergeCell ref="I17:K17"/>
    <mergeCell ref="I18:K18"/>
    <mergeCell ref="I19:K19"/>
    <mergeCell ref="I20:K20"/>
    <mergeCell ref="I50:K50"/>
    <mergeCell ref="I51:K51"/>
    <mergeCell ref="L12:N12"/>
    <mergeCell ref="L13:N13"/>
    <mergeCell ref="L14:N14"/>
    <mergeCell ref="L15:N15"/>
    <mergeCell ref="L16:N16"/>
    <mergeCell ref="L17:N17"/>
    <mergeCell ref="L18:N18"/>
    <mergeCell ref="L19:N19"/>
    <mergeCell ref="L20:N20"/>
    <mergeCell ref="L21:N21"/>
    <mergeCell ref="L22:N22"/>
    <mergeCell ref="L23:N23"/>
    <mergeCell ref="I44:K44"/>
    <mergeCell ref="I45:K45"/>
    <mergeCell ref="I46:K46"/>
    <mergeCell ref="I47:K47"/>
    <mergeCell ref="I48:K48"/>
    <mergeCell ref="I32:K32"/>
    <mergeCell ref="I33:K33"/>
    <mergeCell ref="I34:K34"/>
    <mergeCell ref="I42:K42"/>
    <mergeCell ref="I43:K43"/>
    <mergeCell ref="L24:N24"/>
    <mergeCell ref="L25:N25"/>
    <mergeCell ref="L26:N26"/>
    <mergeCell ref="L27:N27"/>
    <mergeCell ref="L28:N28"/>
    <mergeCell ref="I49:K49"/>
    <mergeCell ref="I27:K27"/>
    <mergeCell ref="I28:K28"/>
    <mergeCell ref="I29:K29"/>
    <mergeCell ref="I30:K30"/>
    <mergeCell ref="I31:K31"/>
    <mergeCell ref="L44:N44"/>
    <mergeCell ref="L45:N45"/>
    <mergeCell ref="L37:N37"/>
    <mergeCell ref="L38:N38"/>
    <mergeCell ref="L39:N39"/>
    <mergeCell ref="L40:N40"/>
    <mergeCell ref="L41:N41"/>
    <mergeCell ref="L29:N29"/>
    <mergeCell ref="L30:N30"/>
    <mergeCell ref="L31:N31"/>
    <mergeCell ref="L51:N51"/>
    <mergeCell ref="F10:N10"/>
    <mergeCell ref="A32:A51"/>
    <mergeCell ref="I52:K52"/>
    <mergeCell ref="L52:N52"/>
    <mergeCell ref="I35:K35"/>
    <mergeCell ref="I36:K36"/>
    <mergeCell ref="I37:K37"/>
    <mergeCell ref="I38:K38"/>
    <mergeCell ref="I39:K39"/>
    <mergeCell ref="I40:K40"/>
    <mergeCell ref="I41:K41"/>
    <mergeCell ref="L32:N32"/>
    <mergeCell ref="L33:N33"/>
    <mergeCell ref="L35:N35"/>
    <mergeCell ref="L36:N36"/>
    <mergeCell ref="L46:N46"/>
    <mergeCell ref="L47:N47"/>
    <mergeCell ref="L48:N48"/>
    <mergeCell ref="L49:N49"/>
    <mergeCell ref="L50:N50"/>
    <mergeCell ref="L34:N34"/>
    <mergeCell ref="L42:N42"/>
    <mergeCell ref="L43:N43"/>
    <mergeCell ref="I11:K11"/>
    <mergeCell ref="L11:N11"/>
    <mergeCell ref="O10:Q10"/>
    <mergeCell ref="A2:D2"/>
    <mergeCell ref="B59:C59"/>
    <mergeCell ref="B60:C60"/>
    <mergeCell ref="F32:H32"/>
    <mergeCell ref="F33:H33"/>
    <mergeCell ref="F34:H34"/>
    <mergeCell ref="F35:H35"/>
    <mergeCell ref="F36:H36"/>
    <mergeCell ref="F37:H37"/>
    <mergeCell ref="F38:H38"/>
    <mergeCell ref="F39:H39"/>
    <mergeCell ref="F40:H40"/>
    <mergeCell ref="F41:H41"/>
    <mergeCell ref="F53:H53"/>
    <mergeCell ref="F52:H52"/>
    <mergeCell ref="F50:H50"/>
    <mergeCell ref="F51:H51"/>
    <mergeCell ref="I53:K53"/>
    <mergeCell ref="L53:N53"/>
    <mergeCell ref="B56:C56"/>
    <mergeCell ref="B57:C57"/>
  </mergeCells>
  <phoneticPr fontId="3"/>
  <printOptions horizontalCentered="1"/>
  <pageMargins left="0.39370078740157483" right="0.39370078740157483" top="0.39370078740157483" bottom="0.35433070866141736" header="0.19685039370078741" footer="0.15748031496062992"/>
  <pageSetup paperSize="9" scale="48" firstPageNumber="0"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124"/>
  <sheetViews>
    <sheetView view="pageBreakPreview" zoomScale="75" zoomScaleNormal="100" zoomScaleSheetLayoutView="75" workbookViewId="0"/>
  </sheetViews>
  <sheetFormatPr defaultColWidth="5.625" defaultRowHeight="13.5"/>
  <cols>
    <col min="1" max="1" width="5.625" style="2" customWidth="1"/>
    <col min="2" max="2" width="22" style="2" customWidth="1"/>
    <col min="3" max="5" width="22.125" style="2" customWidth="1"/>
    <col min="6" max="6" width="11.125" style="2" customWidth="1"/>
    <col min="7" max="8" width="5.625" style="2" customWidth="1"/>
    <col min="9" max="9" width="11.125" style="2" customWidth="1"/>
    <col min="10" max="11" width="5.625" style="2" customWidth="1"/>
    <col min="12" max="12" width="11.125" style="2" customWidth="1"/>
    <col min="13" max="17" width="5.625" style="2" customWidth="1"/>
    <col min="18" max="257" width="9" style="2" customWidth="1"/>
    <col min="258" max="264" width="5.625" style="2"/>
    <col min="265" max="265" width="22" style="2" customWidth="1"/>
    <col min="266" max="267" width="18.625" style="2" customWidth="1"/>
    <col min="268" max="270" width="15.625" style="2" customWidth="1"/>
    <col min="271" max="271" width="10.875" style="2" customWidth="1"/>
    <col min="272" max="513" width="9" style="2" customWidth="1"/>
    <col min="514" max="520" width="5.625" style="2"/>
    <col min="521" max="521" width="22" style="2" customWidth="1"/>
    <col min="522" max="523" width="18.625" style="2" customWidth="1"/>
    <col min="524" max="526" width="15.625" style="2" customWidth="1"/>
    <col min="527" max="527" width="10.875" style="2" customWidth="1"/>
    <col min="528" max="769" width="9" style="2" customWidth="1"/>
    <col min="770" max="776" width="5.625" style="2"/>
    <col min="777" max="777" width="22" style="2" customWidth="1"/>
    <col min="778" max="779" width="18.625" style="2" customWidth="1"/>
    <col min="780" max="782" width="15.625" style="2" customWidth="1"/>
    <col min="783" max="783" width="10.875" style="2" customWidth="1"/>
    <col min="784" max="1025" width="9" style="2" customWidth="1"/>
    <col min="1026" max="1032" width="5.625" style="2"/>
    <col min="1033" max="1033" width="22" style="2" customWidth="1"/>
    <col min="1034" max="1035" width="18.625" style="2" customWidth="1"/>
    <col min="1036" max="1038" width="15.625" style="2" customWidth="1"/>
    <col min="1039" max="1039" width="10.875" style="2" customWidth="1"/>
    <col min="1040" max="1281" width="9" style="2" customWidth="1"/>
    <col min="1282" max="1288" width="5.625" style="2"/>
    <col min="1289" max="1289" width="22" style="2" customWidth="1"/>
    <col min="1290" max="1291" width="18.625" style="2" customWidth="1"/>
    <col min="1292" max="1294" width="15.625" style="2" customWidth="1"/>
    <col min="1295" max="1295" width="10.875" style="2" customWidth="1"/>
    <col min="1296" max="1537" width="9" style="2" customWidth="1"/>
    <col min="1538" max="1544" width="5.625" style="2"/>
    <col min="1545" max="1545" width="22" style="2" customWidth="1"/>
    <col min="1546" max="1547" width="18.625" style="2" customWidth="1"/>
    <col min="1548" max="1550" width="15.625" style="2" customWidth="1"/>
    <col min="1551" max="1551" width="10.875" style="2" customWidth="1"/>
    <col min="1552" max="1793" width="9" style="2" customWidth="1"/>
    <col min="1794" max="1800" width="5.625" style="2"/>
    <col min="1801" max="1801" width="22" style="2" customWidth="1"/>
    <col min="1802" max="1803" width="18.625" style="2" customWidth="1"/>
    <col min="1804" max="1806" width="15.625" style="2" customWidth="1"/>
    <col min="1807" max="1807" width="10.875" style="2" customWidth="1"/>
    <col min="1808" max="2049" width="9" style="2" customWidth="1"/>
    <col min="2050" max="2056" width="5.625" style="2"/>
    <col min="2057" max="2057" width="22" style="2" customWidth="1"/>
    <col min="2058" max="2059" width="18.625" style="2" customWidth="1"/>
    <col min="2060" max="2062" width="15.625" style="2" customWidth="1"/>
    <col min="2063" max="2063" width="10.875" style="2" customWidth="1"/>
    <col min="2064" max="2305" width="9" style="2" customWidth="1"/>
    <col min="2306" max="2312" width="5.625" style="2"/>
    <col min="2313" max="2313" width="22" style="2" customWidth="1"/>
    <col min="2314" max="2315" width="18.625" style="2" customWidth="1"/>
    <col min="2316" max="2318" width="15.625" style="2" customWidth="1"/>
    <col min="2319" max="2319" width="10.875" style="2" customWidth="1"/>
    <col min="2320" max="2561" width="9" style="2" customWidth="1"/>
    <col min="2562" max="2568" width="5.625" style="2"/>
    <col min="2569" max="2569" width="22" style="2" customWidth="1"/>
    <col min="2570" max="2571" width="18.625" style="2" customWidth="1"/>
    <col min="2572" max="2574" width="15.625" style="2" customWidth="1"/>
    <col min="2575" max="2575" width="10.875" style="2" customWidth="1"/>
    <col min="2576" max="2817" width="9" style="2" customWidth="1"/>
    <col min="2818" max="2824" width="5.625" style="2"/>
    <col min="2825" max="2825" width="22" style="2" customWidth="1"/>
    <col min="2826" max="2827" width="18.625" style="2" customWidth="1"/>
    <col min="2828" max="2830" width="15.625" style="2" customWidth="1"/>
    <col min="2831" max="2831" width="10.875" style="2" customWidth="1"/>
    <col min="2832" max="3073" width="9" style="2" customWidth="1"/>
    <col min="3074" max="3080" width="5.625" style="2"/>
    <col min="3081" max="3081" width="22" style="2" customWidth="1"/>
    <col min="3082" max="3083" width="18.625" style="2" customWidth="1"/>
    <col min="3084" max="3086" width="15.625" style="2" customWidth="1"/>
    <col min="3087" max="3087" width="10.875" style="2" customWidth="1"/>
    <col min="3088" max="3329" width="9" style="2" customWidth="1"/>
    <col min="3330" max="3336" width="5.625" style="2"/>
    <col min="3337" max="3337" width="22" style="2" customWidth="1"/>
    <col min="3338" max="3339" width="18.625" style="2" customWidth="1"/>
    <col min="3340" max="3342" width="15.625" style="2" customWidth="1"/>
    <col min="3343" max="3343" width="10.875" style="2" customWidth="1"/>
    <col min="3344" max="3585" width="9" style="2" customWidth="1"/>
    <col min="3586" max="3592" width="5.625" style="2"/>
    <col min="3593" max="3593" width="22" style="2" customWidth="1"/>
    <col min="3594" max="3595" width="18.625" style="2" customWidth="1"/>
    <col min="3596" max="3598" width="15.625" style="2" customWidth="1"/>
    <col min="3599" max="3599" width="10.875" style="2" customWidth="1"/>
    <col min="3600" max="3841" width="9" style="2" customWidth="1"/>
    <col min="3842" max="3848" width="5.625" style="2"/>
    <col min="3849" max="3849" width="22" style="2" customWidth="1"/>
    <col min="3850" max="3851" width="18.625" style="2" customWidth="1"/>
    <col min="3852" max="3854" width="15.625" style="2" customWidth="1"/>
    <col min="3855" max="3855" width="10.875" style="2" customWidth="1"/>
    <col min="3856" max="4097" width="9" style="2" customWidth="1"/>
    <col min="4098" max="4104" width="5.625" style="2"/>
    <col min="4105" max="4105" width="22" style="2" customWidth="1"/>
    <col min="4106" max="4107" width="18.625" style="2" customWidth="1"/>
    <col min="4108" max="4110" width="15.625" style="2" customWidth="1"/>
    <col min="4111" max="4111" width="10.875" style="2" customWidth="1"/>
    <col min="4112" max="4353" width="9" style="2" customWidth="1"/>
    <col min="4354" max="4360" width="5.625" style="2"/>
    <col min="4361" max="4361" width="22" style="2" customWidth="1"/>
    <col min="4362" max="4363" width="18.625" style="2" customWidth="1"/>
    <col min="4364" max="4366" width="15.625" style="2" customWidth="1"/>
    <col min="4367" max="4367" width="10.875" style="2" customWidth="1"/>
    <col min="4368" max="4609" width="9" style="2" customWidth="1"/>
    <col min="4610" max="4616" width="5.625" style="2"/>
    <col min="4617" max="4617" width="22" style="2" customWidth="1"/>
    <col min="4618" max="4619" width="18.625" style="2" customWidth="1"/>
    <col min="4620" max="4622" width="15.625" style="2" customWidth="1"/>
    <col min="4623" max="4623" width="10.875" style="2" customWidth="1"/>
    <col min="4624" max="4865" width="9" style="2" customWidth="1"/>
    <col min="4866" max="4872" width="5.625" style="2"/>
    <col min="4873" max="4873" width="22" style="2" customWidth="1"/>
    <col min="4874" max="4875" width="18.625" style="2" customWidth="1"/>
    <col min="4876" max="4878" width="15.625" style="2" customWidth="1"/>
    <col min="4879" max="4879" width="10.875" style="2" customWidth="1"/>
    <col min="4880" max="5121" width="9" style="2" customWidth="1"/>
    <col min="5122" max="5128" width="5.625" style="2"/>
    <col min="5129" max="5129" width="22" style="2" customWidth="1"/>
    <col min="5130" max="5131" width="18.625" style="2" customWidth="1"/>
    <col min="5132" max="5134" width="15.625" style="2" customWidth="1"/>
    <col min="5135" max="5135" width="10.875" style="2" customWidth="1"/>
    <col min="5136" max="5377" width="9" style="2" customWidth="1"/>
    <col min="5378" max="5384" width="5.625" style="2"/>
    <col min="5385" max="5385" width="22" style="2" customWidth="1"/>
    <col min="5386" max="5387" width="18.625" style="2" customWidth="1"/>
    <col min="5388" max="5390" width="15.625" style="2" customWidth="1"/>
    <col min="5391" max="5391" width="10.875" style="2" customWidth="1"/>
    <col min="5392" max="5633" width="9" style="2" customWidth="1"/>
    <col min="5634" max="5640" width="5.625" style="2"/>
    <col min="5641" max="5641" width="22" style="2" customWidth="1"/>
    <col min="5642" max="5643" width="18.625" style="2" customWidth="1"/>
    <col min="5644" max="5646" width="15.625" style="2" customWidth="1"/>
    <col min="5647" max="5647" width="10.875" style="2" customWidth="1"/>
    <col min="5648" max="5889" width="9" style="2" customWidth="1"/>
    <col min="5890" max="5896" width="5.625" style="2"/>
    <col min="5897" max="5897" width="22" style="2" customWidth="1"/>
    <col min="5898" max="5899" width="18.625" style="2" customWidth="1"/>
    <col min="5900" max="5902" width="15.625" style="2" customWidth="1"/>
    <col min="5903" max="5903" width="10.875" style="2" customWidth="1"/>
    <col min="5904" max="6145" width="9" style="2" customWidth="1"/>
    <col min="6146" max="6152" width="5.625" style="2"/>
    <col min="6153" max="6153" width="22" style="2" customWidth="1"/>
    <col min="6154" max="6155" width="18.625" style="2" customWidth="1"/>
    <col min="6156" max="6158" width="15.625" style="2" customWidth="1"/>
    <col min="6159" max="6159" width="10.875" style="2" customWidth="1"/>
    <col min="6160" max="6401" width="9" style="2" customWidth="1"/>
    <col min="6402" max="6408" width="5.625" style="2"/>
    <col min="6409" max="6409" width="22" style="2" customWidth="1"/>
    <col min="6410" max="6411" width="18.625" style="2" customWidth="1"/>
    <col min="6412" max="6414" width="15.625" style="2" customWidth="1"/>
    <col min="6415" max="6415" width="10.875" style="2" customWidth="1"/>
    <col min="6416" max="6657" width="9" style="2" customWidth="1"/>
    <col min="6658" max="6664" width="5.625" style="2"/>
    <col min="6665" max="6665" width="22" style="2" customWidth="1"/>
    <col min="6666" max="6667" width="18.625" style="2" customWidth="1"/>
    <col min="6668" max="6670" width="15.625" style="2" customWidth="1"/>
    <col min="6671" max="6671" width="10.875" style="2" customWidth="1"/>
    <col min="6672" max="6913" width="9" style="2" customWidth="1"/>
    <col min="6914" max="6920" width="5.625" style="2"/>
    <col min="6921" max="6921" width="22" style="2" customWidth="1"/>
    <col min="6922" max="6923" width="18.625" style="2" customWidth="1"/>
    <col min="6924" max="6926" width="15.625" style="2" customWidth="1"/>
    <col min="6927" max="6927" width="10.875" style="2" customWidth="1"/>
    <col min="6928" max="7169" width="9" style="2" customWidth="1"/>
    <col min="7170" max="7176" width="5.625" style="2"/>
    <col min="7177" max="7177" width="22" style="2" customWidth="1"/>
    <col min="7178" max="7179" width="18.625" style="2" customWidth="1"/>
    <col min="7180" max="7182" width="15.625" style="2" customWidth="1"/>
    <col min="7183" max="7183" width="10.875" style="2" customWidth="1"/>
    <col min="7184" max="7425" width="9" style="2" customWidth="1"/>
    <col min="7426" max="7432" width="5.625" style="2"/>
    <col min="7433" max="7433" width="22" style="2" customWidth="1"/>
    <col min="7434" max="7435" width="18.625" style="2" customWidth="1"/>
    <col min="7436" max="7438" width="15.625" style="2" customWidth="1"/>
    <col min="7439" max="7439" width="10.875" style="2" customWidth="1"/>
    <col min="7440" max="7681" width="9" style="2" customWidth="1"/>
    <col min="7682" max="7688" width="5.625" style="2"/>
    <col min="7689" max="7689" width="22" style="2" customWidth="1"/>
    <col min="7690" max="7691" width="18.625" style="2" customWidth="1"/>
    <col min="7692" max="7694" width="15.625" style="2" customWidth="1"/>
    <col min="7695" max="7695" width="10.875" style="2" customWidth="1"/>
    <col min="7696" max="7937" width="9" style="2" customWidth="1"/>
    <col min="7938" max="7944" width="5.625" style="2"/>
    <col min="7945" max="7945" width="22" style="2" customWidth="1"/>
    <col min="7946" max="7947" width="18.625" style="2" customWidth="1"/>
    <col min="7948" max="7950" width="15.625" style="2" customWidth="1"/>
    <col min="7951" max="7951" width="10.875" style="2" customWidth="1"/>
    <col min="7952" max="8193" width="9" style="2" customWidth="1"/>
    <col min="8194" max="8200" width="5.625" style="2"/>
    <col min="8201" max="8201" width="22" style="2" customWidth="1"/>
    <col min="8202" max="8203" width="18.625" style="2" customWidth="1"/>
    <col min="8204" max="8206" width="15.625" style="2" customWidth="1"/>
    <col min="8207" max="8207" width="10.875" style="2" customWidth="1"/>
    <col min="8208" max="8449" width="9" style="2" customWidth="1"/>
    <col min="8450" max="8456" width="5.625" style="2"/>
    <col min="8457" max="8457" width="22" style="2" customWidth="1"/>
    <col min="8458" max="8459" width="18.625" style="2" customWidth="1"/>
    <col min="8460" max="8462" width="15.625" style="2" customWidth="1"/>
    <col min="8463" max="8463" width="10.875" style="2" customWidth="1"/>
    <col min="8464" max="8705" width="9" style="2" customWidth="1"/>
    <col min="8706" max="8712" width="5.625" style="2"/>
    <col min="8713" max="8713" width="22" style="2" customWidth="1"/>
    <col min="8714" max="8715" width="18.625" style="2" customWidth="1"/>
    <col min="8716" max="8718" width="15.625" style="2" customWidth="1"/>
    <col min="8719" max="8719" width="10.875" style="2" customWidth="1"/>
    <col min="8720" max="8961" width="9" style="2" customWidth="1"/>
    <col min="8962" max="8968" width="5.625" style="2"/>
    <col min="8969" max="8969" width="22" style="2" customWidth="1"/>
    <col min="8970" max="8971" width="18.625" style="2" customWidth="1"/>
    <col min="8972" max="8974" width="15.625" style="2" customWidth="1"/>
    <col min="8975" max="8975" width="10.875" style="2" customWidth="1"/>
    <col min="8976" max="9217" width="9" style="2" customWidth="1"/>
    <col min="9218" max="9224" width="5.625" style="2"/>
    <col min="9225" max="9225" width="22" style="2" customWidth="1"/>
    <col min="9226" max="9227" width="18.625" style="2" customWidth="1"/>
    <col min="9228" max="9230" width="15.625" style="2" customWidth="1"/>
    <col min="9231" max="9231" width="10.875" style="2" customWidth="1"/>
    <col min="9232" max="9473" width="9" style="2" customWidth="1"/>
    <col min="9474" max="9480" width="5.625" style="2"/>
    <col min="9481" max="9481" width="22" style="2" customWidth="1"/>
    <col min="9482" max="9483" width="18.625" style="2" customWidth="1"/>
    <col min="9484" max="9486" width="15.625" style="2" customWidth="1"/>
    <col min="9487" max="9487" width="10.875" style="2" customWidth="1"/>
    <col min="9488" max="9729" width="9" style="2" customWidth="1"/>
    <col min="9730" max="9736" width="5.625" style="2"/>
    <col min="9737" max="9737" width="22" style="2" customWidth="1"/>
    <col min="9738" max="9739" width="18.625" style="2" customWidth="1"/>
    <col min="9740" max="9742" width="15.625" style="2" customWidth="1"/>
    <col min="9743" max="9743" width="10.875" style="2" customWidth="1"/>
    <col min="9744" max="9985" width="9" style="2" customWidth="1"/>
    <col min="9986" max="9992" width="5.625" style="2"/>
    <col min="9993" max="9993" width="22" style="2" customWidth="1"/>
    <col min="9994" max="9995" width="18.625" style="2" customWidth="1"/>
    <col min="9996" max="9998" width="15.625" style="2" customWidth="1"/>
    <col min="9999" max="9999" width="10.875" style="2" customWidth="1"/>
    <col min="10000" max="10241" width="9" style="2" customWidth="1"/>
    <col min="10242" max="10248" width="5.625" style="2"/>
    <col min="10249" max="10249" width="22" style="2" customWidth="1"/>
    <col min="10250" max="10251" width="18.625" style="2" customWidth="1"/>
    <col min="10252" max="10254" width="15.625" style="2" customWidth="1"/>
    <col min="10255" max="10255" width="10.875" style="2" customWidth="1"/>
    <col min="10256" max="10497" width="9" style="2" customWidth="1"/>
    <col min="10498" max="10504" width="5.625" style="2"/>
    <col min="10505" max="10505" width="22" style="2" customWidth="1"/>
    <col min="10506" max="10507" width="18.625" style="2" customWidth="1"/>
    <col min="10508" max="10510" width="15.625" style="2" customWidth="1"/>
    <col min="10511" max="10511" width="10.875" style="2" customWidth="1"/>
    <col min="10512" max="10753" width="9" style="2" customWidth="1"/>
    <col min="10754" max="10760" width="5.625" style="2"/>
    <col min="10761" max="10761" width="22" style="2" customWidth="1"/>
    <col min="10762" max="10763" width="18.625" style="2" customWidth="1"/>
    <col min="10764" max="10766" width="15.625" style="2" customWidth="1"/>
    <col min="10767" max="10767" width="10.875" style="2" customWidth="1"/>
    <col min="10768" max="11009" width="9" style="2" customWidth="1"/>
    <col min="11010" max="11016" width="5.625" style="2"/>
    <col min="11017" max="11017" width="22" style="2" customWidth="1"/>
    <col min="11018" max="11019" width="18.625" style="2" customWidth="1"/>
    <col min="11020" max="11022" width="15.625" style="2" customWidth="1"/>
    <col min="11023" max="11023" width="10.875" style="2" customWidth="1"/>
    <col min="11024" max="11265" width="9" style="2" customWidth="1"/>
    <col min="11266" max="11272" width="5.625" style="2"/>
    <col min="11273" max="11273" width="22" style="2" customWidth="1"/>
    <col min="11274" max="11275" width="18.625" style="2" customWidth="1"/>
    <col min="11276" max="11278" width="15.625" style="2" customWidth="1"/>
    <col min="11279" max="11279" width="10.875" style="2" customWidth="1"/>
    <col min="11280" max="11521" width="9" style="2" customWidth="1"/>
    <col min="11522" max="11528" width="5.625" style="2"/>
    <col min="11529" max="11529" width="22" style="2" customWidth="1"/>
    <col min="11530" max="11531" width="18.625" style="2" customWidth="1"/>
    <col min="11532" max="11534" width="15.625" style="2" customWidth="1"/>
    <col min="11535" max="11535" width="10.875" style="2" customWidth="1"/>
    <col min="11536" max="11777" width="9" style="2" customWidth="1"/>
    <col min="11778" max="11784" width="5.625" style="2"/>
    <col min="11785" max="11785" width="22" style="2" customWidth="1"/>
    <col min="11786" max="11787" width="18.625" style="2" customWidth="1"/>
    <col min="11788" max="11790" width="15.625" style="2" customWidth="1"/>
    <col min="11791" max="11791" width="10.875" style="2" customWidth="1"/>
    <col min="11792" max="12033" width="9" style="2" customWidth="1"/>
    <col min="12034" max="12040" width="5.625" style="2"/>
    <col min="12041" max="12041" width="22" style="2" customWidth="1"/>
    <col min="12042" max="12043" width="18.625" style="2" customWidth="1"/>
    <col min="12044" max="12046" width="15.625" style="2" customWidth="1"/>
    <col min="12047" max="12047" width="10.875" style="2" customWidth="1"/>
    <col min="12048" max="12289" width="9" style="2" customWidth="1"/>
    <col min="12290" max="12296" width="5.625" style="2"/>
    <col min="12297" max="12297" width="22" style="2" customWidth="1"/>
    <col min="12298" max="12299" width="18.625" style="2" customWidth="1"/>
    <col min="12300" max="12302" width="15.625" style="2" customWidth="1"/>
    <col min="12303" max="12303" width="10.875" style="2" customWidth="1"/>
    <col min="12304" max="12545" width="9" style="2" customWidth="1"/>
    <col min="12546" max="12552" width="5.625" style="2"/>
    <col min="12553" max="12553" width="22" style="2" customWidth="1"/>
    <col min="12554" max="12555" width="18.625" style="2" customWidth="1"/>
    <col min="12556" max="12558" width="15.625" style="2" customWidth="1"/>
    <col min="12559" max="12559" width="10.875" style="2" customWidth="1"/>
    <col min="12560" max="12801" width="9" style="2" customWidth="1"/>
    <col min="12802" max="12808" width="5.625" style="2"/>
    <col min="12809" max="12809" width="22" style="2" customWidth="1"/>
    <col min="12810" max="12811" width="18.625" style="2" customWidth="1"/>
    <col min="12812" max="12814" width="15.625" style="2" customWidth="1"/>
    <col min="12815" max="12815" width="10.875" style="2" customWidth="1"/>
    <col min="12816" max="13057" width="9" style="2" customWidth="1"/>
    <col min="13058" max="13064" width="5.625" style="2"/>
    <col min="13065" max="13065" width="22" style="2" customWidth="1"/>
    <col min="13066" max="13067" width="18.625" style="2" customWidth="1"/>
    <col min="13068" max="13070" width="15.625" style="2" customWidth="1"/>
    <col min="13071" max="13071" width="10.875" style="2" customWidth="1"/>
    <col min="13072" max="13313" width="9" style="2" customWidth="1"/>
    <col min="13314" max="13320" width="5.625" style="2"/>
    <col min="13321" max="13321" width="22" style="2" customWidth="1"/>
    <col min="13322" max="13323" width="18.625" style="2" customWidth="1"/>
    <col min="13324" max="13326" width="15.625" style="2" customWidth="1"/>
    <col min="13327" max="13327" width="10.875" style="2" customWidth="1"/>
    <col min="13328" max="13569" width="9" style="2" customWidth="1"/>
    <col min="13570" max="13576" width="5.625" style="2"/>
    <col min="13577" max="13577" width="22" style="2" customWidth="1"/>
    <col min="13578" max="13579" width="18.625" style="2" customWidth="1"/>
    <col min="13580" max="13582" width="15.625" style="2" customWidth="1"/>
    <col min="13583" max="13583" width="10.875" style="2" customWidth="1"/>
    <col min="13584" max="13825" width="9" style="2" customWidth="1"/>
    <col min="13826" max="13832" width="5.625" style="2"/>
    <col min="13833" max="13833" width="22" style="2" customWidth="1"/>
    <col min="13834" max="13835" width="18.625" style="2" customWidth="1"/>
    <col min="13836" max="13838" width="15.625" style="2" customWidth="1"/>
    <col min="13839" max="13839" width="10.875" style="2" customWidth="1"/>
    <col min="13840" max="14081" width="9" style="2" customWidth="1"/>
    <col min="14082" max="14088" width="5.625" style="2"/>
    <col min="14089" max="14089" width="22" style="2" customWidth="1"/>
    <col min="14090" max="14091" width="18.625" style="2" customWidth="1"/>
    <col min="14092" max="14094" width="15.625" style="2" customWidth="1"/>
    <col min="14095" max="14095" width="10.875" style="2" customWidth="1"/>
    <col min="14096" max="14337" width="9" style="2" customWidth="1"/>
    <col min="14338" max="14344" width="5.625" style="2"/>
    <col min="14345" max="14345" width="22" style="2" customWidth="1"/>
    <col min="14346" max="14347" width="18.625" style="2" customWidth="1"/>
    <col min="14348" max="14350" width="15.625" style="2" customWidth="1"/>
    <col min="14351" max="14351" width="10.875" style="2" customWidth="1"/>
    <col min="14352" max="14593" width="9" style="2" customWidth="1"/>
    <col min="14594" max="14600" width="5.625" style="2"/>
    <col min="14601" max="14601" width="22" style="2" customWidth="1"/>
    <col min="14602" max="14603" width="18.625" style="2" customWidth="1"/>
    <col min="14604" max="14606" width="15.625" style="2" customWidth="1"/>
    <col min="14607" max="14607" width="10.875" style="2" customWidth="1"/>
    <col min="14608" max="14849" width="9" style="2" customWidth="1"/>
    <col min="14850" max="14856" width="5.625" style="2"/>
    <col min="14857" max="14857" width="22" style="2" customWidth="1"/>
    <col min="14858" max="14859" width="18.625" style="2" customWidth="1"/>
    <col min="14860" max="14862" width="15.625" style="2" customWidth="1"/>
    <col min="14863" max="14863" width="10.875" style="2" customWidth="1"/>
    <col min="14864" max="15105" width="9" style="2" customWidth="1"/>
    <col min="15106" max="15112" width="5.625" style="2"/>
    <col min="15113" max="15113" width="22" style="2" customWidth="1"/>
    <col min="15114" max="15115" width="18.625" style="2" customWidth="1"/>
    <col min="15116" max="15118" width="15.625" style="2" customWidth="1"/>
    <col min="15119" max="15119" width="10.875" style="2" customWidth="1"/>
    <col min="15120" max="15361" width="9" style="2" customWidth="1"/>
    <col min="15362" max="15368" width="5.625" style="2"/>
    <col min="15369" max="15369" width="22" style="2" customWidth="1"/>
    <col min="15370" max="15371" width="18.625" style="2" customWidth="1"/>
    <col min="15372" max="15374" width="15.625" style="2" customWidth="1"/>
    <col min="15375" max="15375" width="10.875" style="2" customWidth="1"/>
    <col min="15376" max="15617" width="9" style="2" customWidth="1"/>
    <col min="15618" max="15624" width="5.625" style="2"/>
    <col min="15625" max="15625" width="22" style="2" customWidth="1"/>
    <col min="15626" max="15627" width="18.625" style="2" customWidth="1"/>
    <col min="15628" max="15630" width="15.625" style="2" customWidth="1"/>
    <col min="15631" max="15631" width="10.875" style="2" customWidth="1"/>
    <col min="15632" max="15873" width="9" style="2" customWidth="1"/>
    <col min="15874" max="15880" width="5.625" style="2"/>
    <col min="15881" max="15881" width="22" style="2" customWidth="1"/>
    <col min="15882" max="15883" width="18.625" style="2" customWidth="1"/>
    <col min="15884" max="15886" width="15.625" style="2" customWidth="1"/>
    <col min="15887" max="15887" width="10.875" style="2" customWidth="1"/>
    <col min="15888" max="16129" width="9" style="2" customWidth="1"/>
    <col min="16130" max="16136" width="5.625" style="2"/>
    <col min="16137" max="16137" width="22" style="2" customWidth="1"/>
    <col min="16138" max="16139" width="18.625" style="2" customWidth="1"/>
    <col min="16140" max="16142" width="15.625" style="2" customWidth="1"/>
    <col min="16143" max="16143" width="10.875" style="2" customWidth="1"/>
    <col min="16144" max="16384" width="9" style="2" customWidth="1"/>
  </cols>
  <sheetData>
    <row r="1" spans="1:17" s="13" customFormat="1" ht="24">
      <c r="A1" s="187" t="s">
        <v>146</v>
      </c>
      <c r="B1" s="12"/>
      <c r="C1" s="12"/>
      <c r="D1" s="12"/>
      <c r="E1" s="12"/>
      <c r="F1" s="12"/>
      <c r="G1" s="12"/>
      <c r="H1" s="12"/>
      <c r="I1" s="12"/>
      <c r="J1" s="12"/>
      <c r="K1" s="12"/>
      <c r="L1" s="12"/>
      <c r="M1" s="12"/>
    </row>
    <row r="2" spans="1:17" ht="30.75" customHeight="1">
      <c r="A2" s="267" t="s">
        <v>61</v>
      </c>
      <c r="B2" s="267"/>
      <c r="C2" s="267"/>
      <c r="D2" s="267"/>
      <c r="E2" s="267"/>
      <c r="F2" s="267"/>
    </row>
    <row r="3" spans="1:17" ht="30.75" customHeight="1">
      <c r="A3" s="139"/>
      <c r="B3" s="139"/>
    </row>
    <row r="4" spans="1:17" ht="30.75" customHeight="1" thickBot="1">
      <c r="A4" s="1"/>
      <c r="C4" s="83" t="s">
        <v>58</v>
      </c>
      <c r="E4" s="109" t="s">
        <v>14</v>
      </c>
    </row>
    <row r="5" spans="1:17" ht="30.75" customHeight="1">
      <c r="A5" s="1"/>
      <c r="B5" s="10"/>
      <c r="C5" s="26" t="s">
        <v>11</v>
      </c>
      <c r="D5" s="27" t="s">
        <v>12</v>
      </c>
      <c r="E5" s="28" t="s">
        <v>13</v>
      </c>
    </row>
    <row r="6" spans="1:17" ht="30.75" customHeight="1" thickBot="1">
      <c r="A6" s="1"/>
      <c r="B6" s="11"/>
      <c r="C6" s="21"/>
      <c r="D6" s="22"/>
      <c r="E6" s="23"/>
    </row>
    <row r="7" spans="1:17" ht="30.75" customHeight="1">
      <c r="A7" s="1"/>
    </row>
    <row r="8" spans="1:17" ht="30.75" customHeight="1">
      <c r="A8" s="1"/>
      <c r="B8" s="29"/>
    </row>
    <row r="9" spans="1:17" ht="19.5" customHeight="1" thickBot="1">
      <c r="A9" s="3"/>
      <c r="E9" s="4"/>
      <c r="L9" s="4"/>
      <c r="M9" s="4"/>
      <c r="N9" s="84" t="s">
        <v>0</v>
      </c>
      <c r="O9" s="155"/>
      <c r="Q9" s="84" t="s">
        <v>67</v>
      </c>
    </row>
    <row r="10" spans="1:17" ht="20.100000000000001" customHeight="1">
      <c r="A10" s="284" t="s">
        <v>1</v>
      </c>
      <c r="B10" s="286" t="s">
        <v>40</v>
      </c>
      <c r="C10" s="288" t="s">
        <v>39</v>
      </c>
      <c r="D10" s="288" t="s">
        <v>74</v>
      </c>
      <c r="E10" s="290" t="s">
        <v>38</v>
      </c>
      <c r="F10" s="279"/>
      <c r="G10" s="279"/>
      <c r="H10" s="279"/>
      <c r="I10" s="279"/>
      <c r="J10" s="279"/>
      <c r="K10" s="279"/>
      <c r="L10" s="279"/>
      <c r="M10" s="279"/>
      <c r="N10" s="279"/>
      <c r="O10" s="264" t="s">
        <v>68</v>
      </c>
      <c r="P10" s="265"/>
      <c r="Q10" s="266"/>
    </row>
    <row r="11" spans="1:17" ht="24.75" customHeight="1" thickBot="1">
      <c r="A11" s="285"/>
      <c r="B11" s="287"/>
      <c r="C11" s="289"/>
      <c r="D11" s="289"/>
      <c r="E11" s="291"/>
      <c r="F11" s="295" t="s">
        <v>69</v>
      </c>
      <c r="G11" s="261"/>
      <c r="H11" s="261"/>
      <c r="I11" s="261" t="s">
        <v>70</v>
      </c>
      <c r="J11" s="261"/>
      <c r="K11" s="261"/>
      <c r="L11" s="262" t="s">
        <v>71</v>
      </c>
      <c r="M11" s="262"/>
      <c r="N11" s="263"/>
      <c r="O11" s="149" t="s">
        <v>64</v>
      </c>
      <c r="P11" s="145" t="s">
        <v>65</v>
      </c>
      <c r="Q11" s="146" t="s">
        <v>66</v>
      </c>
    </row>
    <row r="12" spans="1:17" ht="24.95" customHeight="1" thickTop="1">
      <c r="A12" s="292" t="s">
        <v>2</v>
      </c>
      <c r="B12" s="123"/>
      <c r="C12" s="45"/>
      <c r="D12" s="45"/>
      <c r="E12" s="45"/>
      <c r="F12" s="269">
        <f>IFERROR(E12*(O12/(O12+P12+Q12)),0)</f>
        <v>0</v>
      </c>
      <c r="G12" s="270"/>
      <c r="H12" s="270"/>
      <c r="I12" s="270">
        <f>IFERROR(E12*(P12/(O12+P12+Q12)),0)</f>
        <v>0</v>
      </c>
      <c r="J12" s="270"/>
      <c r="K12" s="270"/>
      <c r="L12" s="270">
        <f>IFERROR(E12*(Q12/(O12+P12+Q12)),0)</f>
        <v>0</v>
      </c>
      <c r="M12" s="270"/>
      <c r="N12" s="282"/>
      <c r="O12" s="150"/>
      <c r="P12" s="147"/>
      <c r="Q12" s="148"/>
    </row>
    <row r="13" spans="1:17" ht="24.95" customHeight="1">
      <c r="A13" s="293"/>
      <c r="B13" s="124"/>
      <c r="C13" s="46"/>
      <c r="D13" s="46"/>
      <c r="E13" s="46"/>
      <c r="F13" s="271">
        <f t="shared" ref="F13:F51" si="0">IFERROR(E13*(O13/(O13+P13+Q13)),0)</f>
        <v>0</v>
      </c>
      <c r="G13" s="272"/>
      <c r="H13" s="272"/>
      <c r="I13" s="272">
        <f t="shared" ref="I13:I51" si="1">IFERROR(E13*(P13/(O13+P13+Q13)),0)</f>
        <v>0</v>
      </c>
      <c r="J13" s="272"/>
      <c r="K13" s="272"/>
      <c r="L13" s="272">
        <f t="shared" ref="L13:L51" si="2">IFERROR(E13*(Q13/(O13+P13+Q13)),0)</f>
        <v>0</v>
      </c>
      <c r="M13" s="272"/>
      <c r="N13" s="283"/>
      <c r="O13" s="151"/>
      <c r="P13" s="141"/>
      <c r="Q13" s="142"/>
    </row>
    <row r="14" spans="1:17" ht="24.95" customHeight="1">
      <c r="A14" s="293"/>
      <c r="B14" s="124"/>
      <c r="C14" s="46"/>
      <c r="D14" s="46"/>
      <c r="E14" s="46"/>
      <c r="F14" s="271">
        <f t="shared" si="0"/>
        <v>0</v>
      </c>
      <c r="G14" s="272"/>
      <c r="H14" s="272"/>
      <c r="I14" s="272">
        <f t="shared" si="1"/>
        <v>0</v>
      </c>
      <c r="J14" s="272"/>
      <c r="K14" s="272"/>
      <c r="L14" s="272">
        <f t="shared" si="2"/>
        <v>0</v>
      </c>
      <c r="M14" s="272"/>
      <c r="N14" s="283"/>
      <c r="O14" s="151"/>
      <c r="P14" s="141"/>
      <c r="Q14" s="142"/>
    </row>
    <row r="15" spans="1:17" ht="24.95" customHeight="1">
      <c r="A15" s="293"/>
      <c r="B15" s="124"/>
      <c r="C15" s="46"/>
      <c r="D15" s="46"/>
      <c r="E15" s="46"/>
      <c r="F15" s="271">
        <f t="shared" si="0"/>
        <v>0</v>
      </c>
      <c r="G15" s="272"/>
      <c r="H15" s="272"/>
      <c r="I15" s="272">
        <f t="shared" si="1"/>
        <v>0</v>
      </c>
      <c r="J15" s="272"/>
      <c r="K15" s="272"/>
      <c r="L15" s="272">
        <f t="shared" si="2"/>
        <v>0</v>
      </c>
      <c r="M15" s="272"/>
      <c r="N15" s="283"/>
      <c r="O15" s="151"/>
      <c r="P15" s="141"/>
      <c r="Q15" s="142"/>
    </row>
    <row r="16" spans="1:17" ht="24.95" customHeight="1">
      <c r="A16" s="293"/>
      <c r="B16" s="124"/>
      <c r="C16" s="46"/>
      <c r="D16" s="46"/>
      <c r="E16" s="44"/>
      <c r="F16" s="271">
        <f t="shared" si="0"/>
        <v>0</v>
      </c>
      <c r="G16" s="272"/>
      <c r="H16" s="272"/>
      <c r="I16" s="272">
        <f t="shared" si="1"/>
        <v>0</v>
      </c>
      <c r="J16" s="272"/>
      <c r="K16" s="272"/>
      <c r="L16" s="272">
        <f t="shared" si="2"/>
        <v>0</v>
      </c>
      <c r="M16" s="272"/>
      <c r="N16" s="283"/>
      <c r="O16" s="152"/>
      <c r="P16" s="141"/>
      <c r="Q16" s="142"/>
    </row>
    <row r="17" spans="1:17" ht="24.95" customHeight="1">
      <c r="A17" s="293"/>
      <c r="B17" s="124"/>
      <c r="C17" s="46"/>
      <c r="D17" s="46"/>
      <c r="E17" s="46"/>
      <c r="F17" s="271">
        <f t="shared" si="0"/>
        <v>0</v>
      </c>
      <c r="G17" s="272"/>
      <c r="H17" s="272"/>
      <c r="I17" s="272">
        <f t="shared" si="1"/>
        <v>0</v>
      </c>
      <c r="J17" s="272"/>
      <c r="K17" s="272"/>
      <c r="L17" s="272">
        <f t="shared" si="2"/>
        <v>0</v>
      </c>
      <c r="M17" s="272"/>
      <c r="N17" s="283"/>
      <c r="O17" s="152"/>
      <c r="P17" s="141"/>
      <c r="Q17" s="142"/>
    </row>
    <row r="18" spans="1:17" ht="24.95" customHeight="1">
      <c r="A18" s="293"/>
      <c r="B18" s="124"/>
      <c r="C18" s="46"/>
      <c r="D18" s="46"/>
      <c r="E18" s="46"/>
      <c r="F18" s="271">
        <f t="shared" si="0"/>
        <v>0</v>
      </c>
      <c r="G18" s="272"/>
      <c r="H18" s="272"/>
      <c r="I18" s="272">
        <f t="shared" si="1"/>
        <v>0</v>
      </c>
      <c r="J18" s="272"/>
      <c r="K18" s="272"/>
      <c r="L18" s="272">
        <f t="shared" si="2"/>
        <v>0</v>
      </c>
      <c r="M18" s="272"/>
      <c r="N18" s="283"/>
      <c r="O18" s="151"/>
      <c r="P18" s="141"/>
      <c r="Q18" s="142"/>
    </row>
    <row r="19" spans="1:17" ht="24.95" customHeight="1">
      <c r="A19" s="293"/>
      <c r="B19" s="124"/>
      <c r="C19" s="46"/>
      <c r="D19" s="46"/>
      <c r="E19" s="46"/>
      <c r="F19" s="271">
        <f t="shared" si="0"/>
        <v>0</v>
      </c>
      <c r="G19" s="272"/>
      <c r="H19" s="272"/>
      <c r="I19" s="272">
        <f t="shared" si="1"/>
        <v>0</v>
      </c>
      <c r="J19" s="272"/>
      <c r="K19" s="272"/>
      <c r="L19" s="272">
        <f t="shared" si="2"/>
        <v>0</v>
      </c>
      <c r="M19" s="272"/>
      <c r="N19" s="283"/>
      <c r="O19" s="151"/>
      <c r="P19" s="141"/>
      <c r="Q19" s="142"/>
    </row>
    <row r="20" spans="1:17" ht="24.95" customHeight="1">
      <c r="A20" s="293"/>
      <c r="B20" s="124"/>
      <c r="C20" s="46"/>
      <c r="D20" s="46"/>
      <c r="E20" s="46"/>
      <c r="F20" s="271">
        <f t="shared" si="0"/>
        <v>0</v>
      </c>
      <c r="G20" s="272"/>
      <c r="H20" s="272"/>
      <c r="I20" s="272">
        <f t="shared" si="1"/>
        <v>0</v>
      </c>
      <c r="J20" s="272"/>
      <c r="K20" s="272"/>
      <c r="L20" s="272">
        <f t="shared" si="2"/>
        <v>0</v>
      </c>
      <c r="M20" s="272"/>
      <c r="N20" s="283"/>
      <c r="O20" s="151"/>
      <c r="P20" s="141"/>
      <c r="Q20" s="142"/>
    </row>
    <row r="21" spans="1:17" ht="24.95" customHeight="1">
      <c r="A21" s="293"/>
      <c r="B21" s="124"/>
      <c r="C21" s="46"/>
      <c r="D21" s="46"/>
      <c r="E21" s="46"/>
      <c r="F21" s="271">
        <f t="shared" si="0"/>
        <v>0</v>
      </c>
      <c r="G21" s="272"/>
      <c r="H21" s="272"/>
      <c r="I21" s="272">
        <f t="shared" si="1"/>
        <v>0</v>
      </c>
      <c r="J21" s="272"/>
      <c r="K21" s="272"/>
      <c r="L21" s="272">
        <f t="shared" si="2"/>
        <v>0</v>
      </c>
      <c r="M21" s="272"/>
      <c r="N21" s="283"/>
      <c r="O21" s="151"/>
      <c r="P21" s="141"/>
      <c r="Q21" s="142"/>
    </row>
    <row r="22" spans="1:17" ht="24.95" customHeight="1">
      <c r="A22" s="293"/>
      <c r="B22" s="124"/>
      <c r="C22" s="46"/>
      <c r="D22" s="46"/>
      <c r="E22" s="46"/>
      <c r="F22" s="271">
        <f t="shared" si="0"/>
        <v>0</v>
      </c>
      <c r="G22" s="272"/>
      <c r="H22" s="272"/>
      <c r="I22" s="272">
        <f t="shared" si="1"/>
        <v>0</v>
      </c>
      <c r="J22" s="272"/>
      <c r="K22" s="272"/>
      <c r="L22" s="272">
        <f t="shared" si="2"/>
        <v>0</v>
      </c>
      <c r="M22" s="272"/>
      <c r="N22" s="283"/>
      <c r="O22" s="151"/>
      <c r="P22" s="141"/>
      <c r="Q22" s="142"/>
    </row>
    <row r="23" spans="1:17" ht="24.95" customHeight="1">
      <c r="A23" s="293"/>
      <c r="B23" s="124"/>
      <c r="C23" s="46"/>
      <c r="D23" s="46"/>
      <c r="E23" s="46"/>
      <c r="F23" s="271">
        <f t="shared" si="0"/>
        <v>0</v>
      </c>
      <c r="G23" s="272"/>
      <c r="H23" s="272"/>
      <c r="I23" s="272">
        <f t="shared" si="1"/>
        <v>0</v>
      </c>
      <c r="J23" s="272"/>
      <c r="K23" s="272"/>
      <c r="L23" s="272">
        <f t="shared" si="2"/>
        <v>0</v>
      </c>
      <c r="M23" s="272"/>
      <c r="N23" s="283"/>
      <c r="O23" s="151"/>
      <c r="P23" s="141"/>
      <c r="Q23" s="142"/>
    </row>
    <row r="24" spans="1:17" ht="24.95" customHeight="1">
      <c r="A24" s="293"/>
      <c r="B24" s="124"/>
      <c r="C24" s="46"/>
      <c r="D24" s="46"/>
      <c r="E24" s="46"/>
      <c r="F24" s="271">
        <f t="shared" si="0"/>
        <v>0</v>
      </c>
      <c r="G24" s="272"/>
      <c r="H24" s="272"/>
      <c r="I24" s="272">
        <f t="shared" si="1"/>
        <v>0</v>
      </c>
      <c r="J24" s="272"/>
      <c r="K24" s="272"/>
      <c r="L24" s="272">
        <f t="shared" si="2"/>
        <v>0</v>
      </c>
      <c r="M24" s="272"/>
      <c r="N24" s="283"/>
      <c r="O24" s="151"/>
      <c r="P24" s="141"/>
      <c r="Q24" s="142"/>
    </row>
    <row r="25" spans="1:17" ht="24.95" customHeight="1">
      <c r="A25" s="293"/>
      <c r="B25" s="124"/>
      <c r="C25" s="46"/>
      <c r="D25" s="46"/>
      <c r="E25" s="46"/>
      <c r="F25" s="271">
        <f t="shared" si="0"/>
        <v>0</v>
      </c>
      <c r="G25" s="272"/>
      <c r="H25" s="272"/>
      <c r="I25" s="272">
        <f t="shared" si="1"/>
        <v>0</v>
      </c>
      <c r="J25" s="272"/>
      <c r="K25" s="272"/>
      <c r="L25" s="272">
        <f t="shared" si="2"/>
        <v>0</v>
      </c>
      <c r="M25" s="272"/>
      <c r="N25" s="283"/>
      <c r="O25" s="151"/>
      <c r="P25" s="141"/>
      <c r="Q25" s="142"/>
    </row>
    <row r="26" spans="1:17" ht="24.95" customHeight="1">
      <c r="A26" s="293"/>
      <c r="B26" s="124"/>
      <c r="C26" s="46"/>
      <c r="D26" s="46"/>
      <c r="E26" s="46"/>
      <c r="F26" s="271">
        <f t="shared" si="0"/>
        <v>0</v>
      </c>
      <c r="G26" s="272"/>
      <c r="H26" s="272"/>
      <c r="I26" s="272">
        <f t="shared" si="1"/>
        <v>0</v>
      </c>
      <c r="J26" s="272"/>
      <c r="K26" s="272"/>
      <c r="L26" s="272">
        <f t="shared" si="2"/>
        <v>0</v>
      </c>
      <c r="M26" s="272"/>
      <c r="N26" s="283"/>
      <c r="O26" s="151"/>
      <c r="P26" s="141"/>
      <c r="Q26" s="142"/>
    </row>
    <row r="27" spans="1:17" ht="24.95" customHeight="1">
      <c r="A27" s="293"/>
      <c r="B27" s="124"/>
      <c r="C27" s="46"/>
      <c r="D27" s="46"/>
      <c r="E27" s="46"/>
      <c r="F27" s="271">
        <f t="shared" si="0"/>
        <v>0</v>
      </c>
      <c r="G27" s="272"/>
      <c r="H27" s="272"/>
      <c r="I27" s="272">
        <f t="shared" si="1"/>
        <v>0</v>
      </c>
      <c r="J27" s="272"/>
      <c r="K27" s="272"/>
      <c r="L27" s="272">
        <f t="shared" si="2"/>
        <v>0</v>
      </c>
      <c r="M27" s="272"/>
      <c r="N27" s="283"/>
      <c r="O27" s="151"/>
      <c r="P27" s="141"/>
      <c r="Q27" s="142"/>
    </row>
    <row r="28" spans="1:17" ht="24.95" customHeight="1">
      <c r="A28" s="293"/>
      <c r="B28" s="124"/>
      <c r="C28" s="46"/>
      <c r="D28" s="46"/>
      <c r="E28" s="46"/>
      <c r="F28" s="271">
        <f t="shared" si="0"/>
        <v>0</v>
      </c>
      <c r="G28" s="272"/>
      <c r="H28" s="272"/>
      <c r="I28" s="272">
        <f t="shared" si="1"/>
        <v>0</v>
      </c>
      <c r="J28" s="272"/>
      <c r="K28" s="272"/>
      <c r="L28" s="272">
        <f t="shared" si="2"/>
        <v>0</v>
      </c>
      <c r="M28" s="272"/>
      <c r="N28" s="283"/>
      <c r="O28" s="151"/>
      <c r="P28" s="141"/>
      <c r="Q28" s="142"/>
    </row>
    <row r="29" spans="1:17" ht="24.95" customHeight="1">
      <c r="A29" s="293"/>
      <c r="B29" s="124"/>
      <c r="C29" s="46"/>
      <c r="D29" s="46"/>
      <c r="E29" s="46"/>
      <c r="F29" s="271">
        <f t="shared" si="0"/>
        <v>0</v>
      </c>
      <c r="G29" s="272"/>
      <c r="H29" s="272"/>
      <c r="I29" s="272">
        <f t="shared" si="1"/>
        <v>0</v>
      </c>
      <c r="J29" s="272"/>
      <c r="K29" s="272"/>
      <c r="L29" s="272">
        <f t="shared" si="2"/>
        <v>0</v>
      </c>
      <c r="M29" s="272"/>
      <c r="N29" s="283"/>
      <c r="O29" s="151"/>
      <c r="P29" s="141"/>
      <c r="Q29" s="142"/>
    </row>
    <row r="30" spans="1:17" ht="24.95" customHeight="1">
      <c r="A30" s="293"/>
      <c r="B30" s="124"/>
      <c r="C30" s="46"/>
      <c r="D30" s="46"/>
      <c r="E30" s="46"/>
      <c r="F30" s="271">
        <f t="shared" si="0"/>
        <v>0</v>
      </c>
      <c r="G30" s="272"/>
      <c r="H30" s="272"/>
      <c r="I30" s="272">
        <f t="shared" si="1"/>
        <v>0</v>
      </c>
      <c r="J30" s="272"/>
      <c r="K30" s="272"/>
      <c r="L30" s="272">
        <f t="shared" si="2"/>
        <v>0</v>
      </c>
      <c r="M30" s="272"/>
      <c r="N30" s="283"/>
      <c r="O30" s="151"/>
      <c r="P30" s="141"/>
      <c r="Q30" s="142"/>
    </row>
    <row r="31" spans="1:17" ht="24.95" customHeight="1" thickBot="1">
      <c r="A31" s="294"/>
      <c r="B31" s="125"/>
      <c r="C31" s="47"/>
      <c r="D31" s="47"/>
      <c r="E31" s="47"/>
      <c r="F31" s="276">
        <f t="shared" si="0"/>
        <v>0</v>
      </c>
      <c r="G31" s="277"/>
      <c r="H31" s="277"/>
      <c r="I31" s="277">
        <f t="shared" si="1"/>
        <v>0</v>
      </c>
      <c r="J31" s="277"/>
      <c r="K31" s="277"/>
      <c r="L31" s="277">
        <f t="shared" si="2"/>
        <v>0</v>
      </c>
      <c r="M31" s="277"/>
      <c r="N31" s="278"/>
      <c r="O31" s="149"/>
      <c r="P31" s="145"/>
      <c r="Q31" s="146"/>
    </row>
    <row r="32" spans="1:17" ht="24.95" customHeight="1" thickTop="1">
      <c r="A32" s="280" t="s">
        <v>3</v>
      </c>
      <c r="B32" s="126"/>
      <c r="C32" s="48"/>
      <c r="D32" s="48"/>
      <c r="E32" s="48"/>
      <c r="F32" s="269">
        <f t="shared" si="0"/>
        <v>0</v>
      </c>
      <c r="G32" s="270"/>
      <c r="H32" s="270"/>
      <c r="I32" s="270">
        <f t="shared" si="1"/>
        <v>0</v>
      </c>
      <c r="J32" s="270"/>
      <c r="K32" s="270"/>
      <c r="L32" s="270">
        <f t="shared" si="2"/>
        <v>0</v>
      </c>
      <c r="M32" s="270"/>
      <c r="N32" s="282"/>
      <c r="O32" s="150"/>
      <c r="P32" s="147"/>
      <c r="Q32" s="148"/>
    </row>
    <row r="33" spans="1:17" ht="24.95" customHeight="1">
      <c r="A33" s="280"/>
      <c r="B33" s="124"/>
      <c r="C33" s="46"/>
      <c r="D33" s="46"/>
      <c r="E33" s="46"/>
      <c r="F33" s="271">
        <f t="shared" si="0"/>
        <v>0</v>
      </c>
      <c r="G33" s="272"/>
      <c r="H33" s="272"/>
      <c r="I33" s="272">
        <f t="shared" si="1"/>
        <v>0</v>
      </c>
      <c r="J33" s="272"/>
      <c r="K33" s="272"/>
      <c r="L33" s="272">
        <f t="shared" si="2"/>
        <v>0</v>
      </c>
      <c r="M33" s="272"/>
      <c r="N33" s="283"/>
      <c r="O33" s="151"/>
      <c r="P33" s="141"/>
      <c r="Q33" s="142"/>
    </row>
    <row r="34" spans="1:17" ht="24.95" customHeight="1">
      <c r="A34" s="280"/>
      <c r="B34" s="124"/>
      <c r="C34" s="46"/>
      <c r="D34" s="46"/>
      <c r="E34" s="46"/>
      <c r="F34" s="271">
        <f t="shared" si="0"/>
        <v>0</v>
      </c>
      <c r="G34" s="272"/>
      <c r="H34" s="272"/>
      <c r="I34" s="272">
        <f t="shared" si="1"/>
        <v>0</v>
      </c>
      <c r="J34" s="272"/>
      <c r="K34" s="272"/>
      <c r="L34" s="272">
        <f t="shared" si="2"/>
        <v>0</v>
      </c>
      <c r="M34" s="272"/>
      <c r="N34" s="283"/>
      <c r="O34" s="151"/>
      <c r="P34" s="141"/>
      <c r="Q34" s="142"/>
    </row>
    <row r="35" spans="1:17" ht="24.95" customHeight="1">
      <c r="A35" s="280"/>
      <c r="B35" s="124"/>
      <c r="C35" s="46"/>
      <c r="D35" s="46"/>
      <c r="E35" s="46"/>
      <c r="F35" s="271">
        <f t="shared" si="0"/>
        <v>0</v>
      </c>
      <c r="G35" s="272"/>
      <c r="H35" s="272"/>
      <c r="I35" s="272">
        <f t="shared" si="1"/>
        <v>0</v>
      </c>
      <c r="J35" s="272"/>
      <c r="K35" s="272"/>
      <c r="L35" s="272">
        <f t="shared" si="2"/>
        <v>0</v>
      </c>
      <c r="M35" s="272"/>
      <c r="N35" s="283"/>
      <c r="O35" s="151"/>
      <c r="P35" s="141"/>
      <c r="Q35" s="142"/>
    </row>
    <row r="36" spans="1:17" ht="24.95" customHeight="1">
      <c r="A36" s="280"/>
      <c r="B36" s="124"/>
      <c r="C36" s="46"/>
      <c r="D36" s="46"/>
      <c r="E36" s="46"/>
      <c r="F36" s="271">
        <f t="shared" si="0"/>
        <v>0</v>
      </c>
      <c r="G36" s="272"/>
      <c r="H36" s="272"/>
      <c r="I36" s="272">
        <f t="shared" si="1"/>
        <v>0</v>
      </c>
      <c r="J36" s="272"/>
      <c r="K36" s="272"/>
      <c r="L36" s="272">
        <f t="shared" si="2"/>
        <v>0</v>
      </c>
      <c r="M36" s="272"/>
      <c r="N36" s="283"/>
      <c r="O36" s="151"/>
      <c r="P36" s="141"/>
      <c r="Q36" s="142"/>
    </row>
    <row r="37" spans="1:17" ht="24.95" customHeight="1">
      <c r="A37" s="280"/>
      <c r="B37" s="124"/>
      <c r="C37" s="46"/>
      <c r="D37" s="46"/>
      <c r="E37" s="46"/>
      <c r="F37" s="271">
        <f t="shared" si="0"/>
        <v>0</v>
      </c>
      <c r="G37" s="272"/>
      <c r="H37" s="272"/>
      <c r="I37" s="272">
        <f t="shared" si="1"/>
        <v>0</v>
      </c>
      <c r="J37" s="272"/>
      <c r="K37" s="272"/>
      <c r="L37" s="272">
        <f t="shared" si="2"/>
        <v>0</v>
      </c>
      <c r="M37" s="272"/>
      <c r="N37" s="283"/>
      <c r="O37" s="151"/>
      <c r="P37" s="141"/>
      <c r="Q37" s="142"/>
    </row>
    <row r="38" spans="1:17" ht="24.95" customHeight="1">
      <c r="A38" s="280"/>
      <c r="B38" s="124"/>
      <c r="C38" s="46"/>
      <c r="D38" s="46"/>
      <c r="E38" s="46"/>
      <c r="F38" s="271">
        <f t="shared" si="0"/>
        <v>0</v>
      </c>
      <c r="G38" s="272"/>
      <c r="H38" s="272"/>
      <c r="I38" s="272">
        <f t="shared" si="1"/>
        <v>0</v>
      </c>
      <c r="J38" s="272"/>
      <c r="K38" s="272"/>
      <c r="L38" s="272">
        <f t="shared" si="2"/>
        <v>0</v>
      </c>
      <c r="M38" s="272"/>
      <c r="N38" s="283"/>
      <c r="O38" s="151"/>
      <c r="P38" s="141"/>
      <c r="Q38" s="142"/>
    </row>
    <row r="39" spans="1:17" ht="24.95" customHeight="1">
      <c r="A39" s="280"/>
      <c r="B39" s="124"/>
      <c r="C39" s="46"/>
      <c r="D39" s="46"/>
      <c r="E39" s="46"/>
      <c r="F39" s="271">
        <f t="shared" si="0"/>
        <v>0</v>
      </c>
      <c r="G39" s="272"/>
      <c r="H39" s="272"/>
      <c r="I39" s="272">
        <f t="shared" si="1"/>
        <v>0</v>
      </c>
      <c r="J39" s="272"/>
      <c r="K39" s="272"/>
      <c r="L39" s="272">
        <f t="shared" si="2"/>
        <v>0</v>
      </c>
      <c r="M39" s="272"/>
      <c r="N39" s="283"/>
      <c r="O39" s="151"/>
      <c r="P39" s="141"/>
      <c r="Q39" s="142"/>
    </row>
    <row r="40" spans="1:17" ht="24.95" customHeight="1">
      <c r="A40" s="280"/>
      <c r="B40" s="124"/>
      <c r="C40" s="46"/>
      <c r="D40" s="46"/>
      <c r="E40" s="46"/>
      <c r="F40" s="271">
        <f t="shared" si="0"/>
        <v>0</v>
      </c>
      <c r="G40" s="272"/>
      <c r="H40" s="272"/>
      <c r="I40" s="272">
        <f t="shared" si="1"/>
        <v>0</v>
      </c>
      <c r="J40" s="272"/>
      <c r="K40" s="272"/>
      <c r="L40" s="272">
        <f t="shared" si="2"/>
        <v>0</v>
      </c>
      <c r="M40" s="272"/>
      <c r="N40" s="283"/>
      <c r="O40" s="151"/>
      <c r="P40" s="141"/>
      <c r="Q40" s="142"/>
    </row>
    <row r="41" spans="1:17" ht="24.95" customHeight="1">
      <c r="A41" s="280"/>
      <c r="B41" s="124"/>
      <c r="C41" s="46"/>
      <c r="D41" s="46"/>
      <c r="E41" s="46"/>
      <c r="F41" s="271">
        <f t="shared" si="0"/>
        <v>0</v>
      </c>
      <c r="G41" s="272"/>
      <c r="H41" s="272"/>
      <c r="I41" s="272">
        <f t="shared" si="1"/>
        <v>0</v>
      </c>
      <c r="J41" s="272"/>
      <c r="K41" s="272"/>
      <c r="L41" s="272">
        <f t="shared" si="2"/>
        <v>0</v>
      </c>
      <c r="M41" s="272"/>
      <c r="N41" s="283"/>
      <c r="O41" s="151"/>
      <c r="P41" s="141"/>
      <c r="Q41" s="142"/>
    </row>
    <row r="42" spans="1:17" ht="24.75" customHeight="1">
      <c r="A42" s="280"/>
      <c r="B42" s="124"/>
      <c r="C42" s="46"/>
      <c r="D42" s="46"/>
      <c r="E42" s="46"/>
      <c r="F42" s="271">
        <f t="shared" si="0"/>
        <v>0</v>
      </c>
      <c r="G42" s="272"/>
      <c r="H42" s="272"/>
      <c r="I42" s="272">
        <f t="shared" si="1"/>
        <v>0</v>
      </c>
      <c r="J42" s="272"/>
      <c r="K42" s="272"/>
      <c r="L42" s="272">
        <f t="shared" si="2"/>
        <v>0</v>
      </c>
      <c r="M42" s="272"/>
      <c r="N42" s="283"/>
      <c r="O42" s="151"/>
      <c r="P42" s="141"/>
      <c r="Q42" s="142"/>
    </row>
    <row r="43" spans="1:17" ht="24.95" customHeight="1">
      <c r="A43" s="280"/>
      <c r="B43" s="124"/>
      <c r="C43" s="46"/>
      <c r="D43" s="46"/>
      <c r="E43" s="46"/>
      <c r="F43" s="271">
        <f t="shared" si="0"/>
        <v>0</v>
      </c>
      <c r="G43" s="272"/>
      <c r="H43" s="272"/>
      <c r="I43" s="272">
        <f t="shared" si="1"/>
        <v>0</v>
      </c>
      <c r="J43" s="272"/>
      <c r="K43" s="272"/>
      <c r="L43" s="272">
        <f t="shared" si="2"/>
        <v>0</v>
      </c>
      <c r="M43" s="272"/>
      <c r="N43" s="283"/>
      <c r="O43" s="151"/>
      <c r="P43" s="141"/>
      <c r="Q43" s="142"/>
    </row>
    <row r="44" spans="1:17" ht="24.95" customHeight="1">
      <c r="A44" s="280"/>
      <c r="B44" s="124"/>
      <c r="C44" s="46"/>
      <c r="D44" s="46"/>
      <c r="E44" s="46"/>
      <c r="F44" s="271">
        <f t="shared" si="0"/>
        <v>0</v>
      </c>
      <c r="G44" s="272"/>
      <c r="H44" s="272"/>
      <c r="I44" s="272">
        <f t="shared" si="1"/>
        <v>0</v>
      </c>
      <c r="J44" s="272"/>
      <c r="K44" s="272"/>
      <c r="L44" s="272">
        <f t="shared" si="2"/>
        <v>0</v>
      </c>
      <c r="M44" s="272"/>
      <c r="N44" s="283"/>
      <c r="O44" s="151"/>
      <c r="P44" s="141"/>
      <c r="Q44" s="142"/>
    </row>
    <row r="45" spans="1:17" ht="24.95" customHeight="1">
      <c r="A45" s="280"/>
      <c r="B45" s="124"/>
      <c r="C45" s="46"/>
      <c r="D45" s="46"/>
      <c r="E45" s="46"/>
      <c r="F45" s="271">
        <f t="shared" si="0"/>
        <v>0</v>
      </c>
      <c r="G45" s="272"/>
      <c r="H45" s="272"/>
      <c r="I45" s="272">
        <f t="shared" si="1"/>
        <v>0</v>
      </c>
      <c r="J45" s="272"/>
      <c r="K45" s="272"/>
      <c r="L45" s="272">
        <f t="shared" si="2"/>
        <v>0</v>
      </c>
      <c r="M45" s="272"/>
      <c r="N45" s="283"/>
      <c r="O45" s="151"/>
      <c r="P45" s="141"/>
      <c r="Q45" s="142"/>
    </row>
    <row r="46" spans="1:17" ht="24.95" customHeight="1">
      <c r="A46" s="280"/>
      <c r="B46" s="124"/>
      <c r="C46" s="46"/>
      <c r="D46" s="46"/>
      <c r="E46" s="46"/>
      <c r="F46" s="271">
        <f t="shared" si="0"/>
        <v>0</v>
      </c>
      <c r="G46" s="272"/>
      <c r="H46" s="272"/>
      <c r="I46" s="272">
        <f t="shared" si="1"/>
        <v>0</v>
      </c>
      <c r="J46" s="272"/>
      <c r="K46" s="272"/>
      <c r="L46" s="272">
        <f t="shared" si="2"/>
        <v>0</v>
      </c>
      <c r="M46" s="272"/>
      <c r="N46" s="283"/>
      <c r="O46" s="151"/>
      <c r="P46" s="141"/>
      <c r="Q46" s="142"/>
    </row>
    <row r="47" spans="1:17" ht="24.95" customHeight="1">
      <c r="A47" s="280"/>
      <c r="B47" s="124"/>
      <c r="C47" s="46"/>
      <c r="D47" s="46"/>
      <c r="E47" s="46"/>
      <c r="F47" s="271">
        <f t="shared" si="0"/>
        <v>0</v>
      </c>
      <c r="G47" s="272"/>
      <c r="H47" s="272"/>
      <c r="I47" s="272">
        <f t="shared" si="1"/>
        <v>0</v>
      </c>
      <c r="J47" s="272"/>
      <c r="K47" s="272"/>
      <c r="L47" s="272">
        <f t="shared" si="2"/>
        <v>0</v>
      </c>
      <c r="M47" s="272"/>
      <c r="N47" s="283"/>
      <c r="O47" s="151"/>
      <c r="P47" s="141"/>
      <c r="Q47" s="142"/>
    </row>
    <row r="48" spans="1:17" ht="24.95" customHeight="1">
      <c r="A48" s="280"/>
      <c r="B48" s="124"/>
      <c r="C48" s="46"/>
      <c r="D48" s="46"/>
      <c r="E48" s="46"/>
      <c r="F48" s="271">
        <f t="shared" si="0"/>
        <v>0</v>
      </c>
      <c r="G48" s="272"/>
      <c r="H48" s="272"/>
      <c r="I48" s="272">
        <f t="shared" si="1"/>
        <v>0</v>
      </c>
      <c r="J48" s="272"/>
      <c r="K48" s="272"/>
      <c r="L48" s="272">
        <f t="shared" si="2"/>
        <v>0</v>
      </c>
      <c r="M48" s="272"/>
      <c r="N48" s="283"/>
      <c r="O48" s="151"/>
      <c r="P48" s="141"/>
      <c r="Q48" s="142"/>
    </row>
    <row r="49" spans="1:17" ht="24.95" customHeight="1">
      <c r="A49" s="280"/>
      <c r="B49" s="124"/>
      <c r="C49" s="46"/>
      <c r="D49" s="46"/>
      <c r="E49" s="46"/>
      <c r="F49" s="271">
        <f t="shared" si="0"/>
        <v>0</v>
      </c>
      <c r="G49" s="272"/>
      <c r="H49" s="272"/>
      <c r="I49" s="272">
        <f t="shared" si="1"/>
        <v>0</v>
      </c>
      <c r="J49" s="272"/>
      <c r="K49" s="272"/>
      <c r="L49" s="272">
        <f t="shared" si="2"/>
        <v>0</v>
      </c>
      <c r="M49" s="272"/>
      <c r="N49" s="283"/>
      <c r="O49" s="151"/>
      <c r="P49" s="141"/>
      <c r="Q49" s="142"/>
    </row>
    <row r="50" spans="1:17" ht="24.95" customHeight="1">
      <c r="A50" s="280"/>
      <c r="B50" s="124"/>
      <c r="C50" s="46"/>
      <c r="D50" s="46"/>
      <c r="E50" s="46"/>
      <c r="F50" s="271">
        <f t="shared" si="0"/>
        <v>0</v>
      </c>
      <c r="G50" s="272"/>
      <c r="H50" s="272"/>
      <c r="I50" s="272">
        <f t="shared" si="1"/>
        <v>0</v>
      </c>
      <c r="J50" s="272"/>
      <c r="K50" s="272"/>
      <c r="L50" s="272">
        <f t="shared" si="2"/>
        <v>0</v>
      </c>
      <c r="M50" s="272"/>
      <c r="N50" s="283"/>
      <c r="O50" s="151"/>
      <c r="P50" s="141"/>
      <c r="Q50" s="142"/>
    </row>
    <row r="51" spans="1:17" ht="24.95" customHeight="1" thickBot="1">
      <c r="A51" s="280"/>
      <c r="B51" s="124"/>
      <c r="C51" s="46"/>
      <c r="D51" s="46"/>
      <c r="E51" s="46"/>
      <c r="F51" s="276">
        <f t="shared" si="0"/>
        <v>0</v>
      </c>
      <c r="G51" s="277"/>
      <c r="H51" s="277"/>
      <c r="I51" s="277">
        <f t="shared" si="1"/>
        <v>0</v>
      </c>
      <c r="J51" s="277"/>
      <c r="K51" s="277"/>
      <c r="L51" s="277">
        <f t="shared" si="2"/>
        <v>0</v>
      </c>
      <c r="M51" s="277"/>
      <c r="N51" s="278"/>
      <c r="O51" s="153"/>
      <c r="P51" s="143"/>
      <c r="Q51" s="144"/>
    </row>
    <row r="52" spans="1:17" ht="24.95" customHeight="1" thickTop="1" thickBot="1">
      <c r="A52" s="25"/>
      <c r="B52" s="110" t="s">
        <v>4</v>
      </c>
      <c r="C52" s="111">
        <f>SUM(C12:C51)</f>
        <v>0</v>
      </c>
      <c r="D52" s="111">
        <f>SUM(D12:D51)</f>
        <v>0</v>
      </c>
      <c r="E52" s="111">
        <f>SUM(E12:E51)</f>
        <v>0</v>
      </c>
      <c r="F52" s="274">
        <f>SUM(F12:F51)</f>
        <v>0</v>
      </c>
      <c r="G52" s="275"/>
      <c r="H52" s="275"/>
      <c r="I52" s="275">
        <f>SUM(I12:I51)</f>
        <v>0</v>
      </c>
      <c r="J52" s="275"/>
      <c r="K52" s="275"/>
      <c r="L52" s="275">
        <f>SUM(L12:L51)</f>
        <v>0</v>
      </c>
      <c r="M52" s="275"/>
      <c r="N52" s="281"/>
      <c r="O52" s="18"/>
    </row>
    <row r="53" spans="1:17" s="6" customFormat="1" ht="24" customHeight="1">
      <c r="C53" s="135" t="s">
        <v>5</v>
      </c>
      <c r="D53" s="135" t="s">
        <v>6</v>
      </c>
      <c r="E53" s="135" t="s">
        <v>7</v>
      </c>
      <c r="F53" s="273" t="s">
        <v>8</v>
      </c>
      <c r="G53" s="273"/>
      <c r="H53" s="273"/>
      <c r="I53" s="273" t="s">
        <v>15</v>
      </c>
      <c r="J53" s="273"/>
      <c r="K53" s="273"/>
      <c r="L53" s="273" t="s">
        <v>16</v>
      </c>
      <c r="M53" s="273"/>
      <c r="N53" s="273"/>
      <c r="O53" s="19"/>
    </row>
    <row r="54" spans="1:17">
      <c r="O54" s="5"/>
    </row>
    <row r="55" spans="1:17">
      <c r="O55" s="5"/>
    </row>
    <row r="56" spans="1:17" ht="20.100000000000001" customHeight="1">
      <c r="B56" s="268" t="s">
        <v>35</v>
      </c>
      <c r="C56" s="268"/>
      <c r="D56" s="24">
        <f>C52+F52</f>
        <v>0</v>
      </c>
    </row>
    <row r="57" spans="1:17" ht="20.100000000000001" customHeight="1">
      <c r="B57" s="268" t="s">
        <v>34</v>
      </c>
      <c r="C57" s="268"/>
      <c r="D57" s="24">
        <f>D52+I52+L52</f>
        <v>0</v>
      </c>
    </row>
    <row r="58" spans="1:17" ht="20.100000000000001" customHeight="1">
      <c r="B58" s="140"/>
      <c r="C58" s="8"/>
      <c r="D58" s="8"/>
    </row>
    <row r="59" spans="1:17" ht="20.100000000000001" customHeight="1">
      <c r="B59" s="268" t="s">
        <v>9</v>
      </c>
      <c r="C59" s="268"/>
      <c r="D59" s="20">
        <f>IFERROR(ROUND(D56/(D56+D57),3),0)</f>
        <v>0</v>
      </c>
    </row>
    <row r="60" spans="1:17" ht="20.100000000000001" customHeight="1">
      <c r="B60" s="268" t="s">
        <v>10</v>
      </c>
      <c r="C60" s="268"/>
      <c r="D60" s="20">
        <f>IFERROR(ROUND(D57/(D56+D57),3),0)</f>
        <v>0</v>
      </c>
    </row>
    <row r="61" spans="1:17">
      <c r="B61" s="3"/>
    </row>
    <row r="65" spans="1:17" ht="30.75" customHeight="1">
      <c r="A65" s="267" t="s">
        <v>61</v>
      </c>
      <c r="B65" s="267"/>
      <c r="C65" s="267"/>
      <c r="D65" s="267"/>
      <c r="E65" s="267"/>
      <c r="F65" s="267"/>
    </row>
    <row r="66" spans="1:17" ht="30.75" customHeight="1">
      <c r="A66" s="221"/>
      <c r="B66" s="221"/>
    </row>
    <row r="67" spans="1:17" ht="30.75" customHeight="1" thickBot="1">
      <c r="A67" s="1"/>
      <c r="C67" s="83" t="s">
        <v>58</v>
      </c>
      <c r="E67" s="109" t="s">
        <v>14</v>
      </c>
    </row>
    <row r="68" spans="1:17" ht="30.75" customHeight="1">
      <c r="A68" s="1"/>
      <c r="B68" s="10"/>
      <c r="C68" s="26" t="s">
        <v>11</v>
      </c>
      <c r="D68" s="27" t="s">
        <v>12</v>
      </c>
      <c r="E68" s="28" t="s">
        <v>13</v>
      </c>
    </row>
    <row r="69" spans="1:17" ht="30.75" customHeight="1" thickBot="1">
      <c r="A69" s="1"/>
      <c r="B69" s="11"/>
      <c r="C69" s="183"/>
      <c r="D69" s="184"/>
      <c r="E69" s="185"/>
    </row>
    <row r="70" spans="1:17" ht="30.75" customHeight="1">
      <c r="A70" s="1"/>
    </row>
    <row r="71" spans="1:17" ht="30.75" customHeight="1">
      <c r="A71" s="1"/>
      <c r="B71" s="29"/>
    </row>
    <row r="72" spans="1:17" ht="19.5" customHeight="1" thickBot="1">
      <c r="A72" s="3"/>
      <c r="E72" s="4"/>
      <c r="L72" s="4"/>
      <c r="M72" s="4"/>
      <c r="N72" s="84" t="s">
        <v>0</v>
      </c>
      <c r="O72" s="155"/>
      <c r="Q72" s="84" t="s">
        <v>67</v>
      </c>
    </row>
    <row r="73" spans="1:17" ht="20.100000000000001" customHeight="1">
      <c r="A73" s="284" t="s">
        <v>1</v>
      </c>
      <c r="B73" s="286" t="s">
        <v>40</v>
      </c>
      <c r="C73" s="288" t="s">
        <v>39</v>
      </c>
      <c r="D73" s="288" t="s">
        <v>74</v>
      </c>
      <c r="E73" s="290" t="s">
        <v>38</v>
      </c>
      <c r="F73" s="279"/>
      <c r="G73" s="279"/>
      <c r="H73" s="279"/>
      <c r="I73" s="279"/>
      <c r="J73" s="279"/>
      <c r="K73" s="279"/>
      <c r="L73" s="279"/>
      <c r="M73" s="279"/>
      <c r="N73" s="279"/>
      <c r="O73" s="264" t="s">
        <v>68</v>
      </c>
      <c r="P73" s="265"/>
      <c r="Q73" s="266"/>
    </row>
    <row r="74" spans="1:17" ht="24.75" customHeight="1" thickBot="1">
      <c r="A74" s="285"/>
      <c r="B74" s="287"/>
      <c r="C74" s="289"/>
      <c r="D74" s="289"/>
      <c r="E74" s="291"/>
      <c r="F74" s="295" t="s">
        <v>69</v>
      </c>
      <c r="G74" s="261"/>
      <c r="H74" s="261"/>
      <c r="I74" s="261" t="s">
        <v>70</v>
      </c>
      <c r="J74" s="261"/>
      <c r="K74" s="261"/>
      <c r="L74" s="262" t="s">
        <v>71</v>
      </c>
      <c r="M74" s="262"/>
      <c r="N74" s="263"/>
      <c r="O74" s="149" t="s">
        <v>64</v>
      </c>
      <c r="P74" s="145" t="s">
        <v>65</v>
      </c>
      <c r="Q74" s="146" t="s">
        <v>66</v>
      </c>
    </row>
    <row r="75" spans="1:17" ht="24.95" customHeight="1" thickTop="1">
      <c r="A75" s="292" t="s">
        <v>2</v>
      </c>
      <c r="B75" s="170"/>
      <c r="C75" s="172"/>
      <c r="D75" s="172"/>
      <c r="E75" s="172"/>
      <c r="F75" s="269">
        <f>IFERROR(E75*(O75/(O75+P75+Q75)),0)</f>
        <v>0</v>
      </c>
      <c r="G75" s="270"/>
      <c r="H75" s="270"/>
      <c r="I75" s="270">
        <f>IFERROR(E75*(P75/(O75+P75+Q75)),0)</f>
        <v>0</v>
      </c>
      <c r="J75" s="270"/>
      <c r="K75" s="270"/>
      <c r="L75" s="270">
        <f>IFERROR(E75*(Q75/(O75+P75+Q75)),0)</f>
        <v>0</v>
      </c>
      <c r="M75" s="270"/>
      <c r="N75" s="282"/>
      <c r="O75" s="150"/>
      <c r="P75" s="147"/>
      <c r="Q75" s="148"/>
    </row>
    <row r="76" spans="1:17" ht="24.95" customHeight="1">
      <c r="A76" s="293"/>
      <c r="B76" s="171"/>
      <c r="C76" s="173"/>
      <c r="D76" s="173"/>
      <c r="E76" s="173"/>
      <c r="F76" s="271">
        <f t="shared" ref="F76:F114" si="3">IFERROR(E76*(O76/(O76+P76+Q76)),0)</f>
        <v>0</v>
      </c>
      <c r="G76" s="272"/>
      <c r="H76" s="272"/>
      <c r="I76" s="272">
        <f t="shared" ref="I76:I114" si="4">IFERROR(E76*(P76/(O76+P76+Q76)),0)</f>
        <v>0</v>
      </c>
      <c r="J76" s="272"/>
      <c r="K76" s="272"/>
      <c r="L76" s="272">
        <f t="shared" ref="L76:L114" si="5">IFERROR(E76*(Q76/(O76+P76+Q76)),0)</f>
        <v>0</v>
      </c>
      <c r="M76" s="272"/>
      <c r="N76" s="283"/>
      <c r="O76" s="151"/>
      <c r="P76" s="141"/>
      <c r="Q76" s="142"/>
    </row>
    <row r="77" spans="1:17" ht="24.95" customHeight="1">
      <c r="A77" s="293"/>
      <c r="B77" s="171"/>
      <c r="C77" s="173"/>
      <c r="D77" s="173"/>
      <c r="E77" s="173"/>
      <c r="F77" s="271">
        <f t="shared" si="3"/>
        <v>0</v>
      </c>
      <c r="G77" s="272"/>
      <c r="H77" s="272"/>
      <c r="I77" s="272">
        <f t="shared" si="4"/>
        <v>0</v>
      </c>
      <c r="J77" s="272"/>
      <c r="K77" s="272"/>
      <c r="L77" s="272">
        <f t="shared" si="5"/>
        <v>0</v>
      </c>
      <c r="M77" s="272"/>
      <c r="N77" s="283"/>
      <c r="O77" s="151"/>
      <c r="P77" s="141"/>
      <c r="Q77" s="142"/>
    </row>
    <row r="78" spans="1:17" ht="24.95" customHeight="1">
      <c r="A78" s="293"/>
      <c r="B78" s="171"/>
      <c r="C78" s="173"/>
      <c r="D78" s="173"/>
      <c r="E78" s="173"/>
      <c r="F78" s="271">
        <f t="shared" si="3"/>
        <v>0</v>
      </c>
      <c r="G78" s="272"/>
      <c r="H78" s="272"/>
      <c r="I78" s="272">
        <f t="shared" si="4"/>
        <v>0</v>
      </c>
      <c r="J78" s="272"/>
      <c r="K78" s="272"/>
      <c r="L78" s="272">
        <f t="shared" si="5"/>
        <v>0</v>
      </c>
      <c r="M78" s="272"/>
      <c r="N78" s="283"/>
      <c r="O78" s="151"/>
      <c r="P78" s="141"/>
      <c r="Q78" s="142"/>
    </row>
    <row r="79" spans="1:17" ht="24.95" customHeight="1">
      <c r="A79" s="293"/>
      <c r="B79" s="171"/>
      <c r="C79" s="173"/>
      <c r="D79" s="173"/>
      <c r="E79" s="173"/>
      <c r="F79" s="271">
        <f t="shared" si="3"/>
        <v>0</v>
      </c>
      <c r="G79" s="272"/>
      <c r="H79" s="272"/>
      <c r="I79" s="272">
        <f t="shared" si="4"/>
        <v>0</v>
      </c>
      <c r="J79" s="272"/>
      <c r="K79" s="272"/>
      <c r="L79" s="272">
        <f t="shared" si="5"/>
        <v>0</v>
      </c>
      <c r="M79" s="272"/>
      <c r="N79" s="283"/>
      <c r="O79" s="152"/>
      <c r="P79" s="141"/>
      <c r="Q79" s="142"/>
    </row>
    <row r="80" spans="1:17" ht="24.95" customHeight="1">
      <c r="A80" s="293"/>
      <c r="B80" s="171"/>
      <c r="C80" s="173"/>
      <c r="D80" s="173"/>
      <c r="E80" s="173"/>
      <c r="F80" s="271">
        <f t="shared" si="3"/>
        <v>0</v>
      </c>
      <c r="G80" s="272"/>
      <c r="H80" s="272"/>
      <c r="I80" s="272">
        <f t="shared" si="4"/>
        <v>0</v>
      </c>
      <c r="J80" s="272"/>
      <c r="K80" s="272"/>
      <c r="L80" s="272">
        <f t="shared" si="5"/>
        <v>0</v>
      </c>
      <c r="M80" s="272"/>
      <c r="N80" s="283"/>
      <c r="O80" s="152"/>
      <c r="P80" s="141"/>
      <c r="Q80" s="142"/>
    </row>
    <row r="81" spans="1:17" ht="24.95" customHeight="1">
      <c r="A81" s="293"/>
      <c r="B81" s="171"/>
      <c r="C81" s="173"/>
      <c r="D81" s="173"/>
      <c r="E81" s="173"/>
      <c r="F81" s="271">
        <f t="shared" si="3"/>
        <v>0</v>
      </c>
      <c r="G81" s="272"/>
      <c r="H81" s="272"/>
      <c r="I81" s="272">
        <f t="shared" si="4"/>
        <v>0</v>
      </c>
      <c r="J81" s="272"/>
      <c r="K81" s="272"/>
      <c r="L81" s="272">
        <f t="shared" si="5"/>
        <v>0</v>
      </c>
      <c r="M81" s="272"/>
      <c r="N81" s="283"/>
      <c r="O81" s="151"/>
      <c r="P81" s="141"/>
      <c r="Q81" s="142"/>
    </row>
    <row r="82" spans="1:17" ht="24.95" customHeight="1">
      <c r="A82" s="293"/>
      <c r="B82" s="171"/>
      <c r="C82" s="173"/>
      <c r="D82" s="173"/>
      <c r="E82" s="173"/>
      <c r="F82" s="271">
        <f t="shared" si="3"/>
        <v>0</v>
      </c>
      <c r="G82" s="272"/>
      <c r="H82" s="272"/>
      <c r="I82" s="272">
        <f t="shared" si="4"/>
        <v>0</v>
      </c>
      <c r="J82" s="272"/>
      <c r="K82" s="272"/>
      <c r="L82" s="272">
        <f t="shared" si="5"/>
        <v>0</v>
      </c>
      <c r="M82" s="272"/>
      <c r="N82" s="283"/>
      <c r="O82" s="151"/>
      <c r="P82" s="141"/>
      <c r="Q82" s="142"/>
    </row>
    <row r="83" spans="1:17" ht="24.95" customHeight="1">
      <c r="A83" s="293"/>
      <c r="B83" s="171"/>
      <c r="C83" s="173"/>
      <c r="D83" s="173"/>
      <c r="E83" s="173"/>
      <c r="F83" s="271">
        <f t="shared" si="3"/>
        <v>0</v>
      </c>
      <c r="G83" s="272"/>
      <c r="H83" s="272"/>
      <c r="I83" s="272">
        <f t="shared" si="4"/>
        <v>0</v>
      </c>
      <c r="J83" s="272"/>
      <c r="K83" s="272"/>
      <c r="L83" s="272">
        <f t="shared" si="5"/>
        <v>0</v>
      </c>
      <c r="M83" s="272"/>
      <c r="N83" s="283"/>
      <c r="O83" s="151"/>
      <c r="P83" s="141"/>
      <c r="Q83" s="142"/>
    </row>
    <row r="84" spans="1:17" ht="24.95" customHeight="1">
      <c r="A84" s="293"/>
      <c r="B84" s="171"/>
      <c r="C84" s="173"/>
      <c r="D84" s="173"/>
      <c r="E84" s="173"/>
      <c r="F84" s="271">
        <f t="shared" si="3"/>
        <v>0</v>
      </c>
      <c r="G84" s="272"/>
      <c r="H84" s="272"/>
      <c r="I84" s="272">
        <f t="shared" si="4"/>
        <v>0</v>
      </c>
      <c r="J84" s="272"/>
      <c r="K84" s="272"/>
      <c r="L84" s="272">
        <f t="shared" si="5"/>
        <v>0</v>
      </c>
      <c r="M84" s="272"/>
      <c r="N84" s="283"/>
      <c r="O84" s="151"/>
      <c r="P84" s="141"/>
      <c r="Q84" s="142"/>
    </row>
    <row r="85" spans="1:17" ht="24.95" customHeight="1">
      <c r="A85" s="293"/>
      <c r="B85" s="171"/>
      <c r="C85" s="173"/>
      <c r="D85" s="173"/>
      <c r="E85" s="173"/>
      <c r="F85" s="271">
        <f t="shared" si="3"/>
        <v>0</v>
      </c>
      <c r="G85" s="272"/>
      <c r="H85" s="272"/>
      <c r="I85" s="272">
        <f t="shared" si="4"/>
        <v>0</v>
      </c>
      <c r="J85" s="272"/>
      <c r="K85" s="272"/>
      <c r="L85" s="272">
        <f t="shared" si="5"/>
        <v>0</v>
      </c>
      <c r="M85" s="272"/>
      <c r="N85" s="283"/>
      <c r="O85" s="151"/>
      <c r="P85" s="141"/>
      <c r="Q85" s="142"/>
    </row>
    <row r="86" spans="1:17" ht="24.95" customHeight="1">
      <c r="A86" s="293"/>
      <c r="B86" s="171"/>
      <c r="C86" s="173"/>
      <c r="D86" s="173"/>
      <c r="E86" s="173"/>
      <c r="F86" s="271">
        <f t="shared" si="3"/>
        <v>0</v>
      </c>
      <c r="G86" s="272"/>
      <c r="H86" s="272"/>
      <c r="I86" s="272">
        <f t="shared" si="4"/>
        <v>0</v>
      </c>
      <c r="J86" s="272"/>
      <c r="K86" s="272"/>
      <c r="L86" s="272">
        <f t="shared" si="5"/>
        <v>0</v>
      </c>
      <c r="M86" s="272"/>
      <c r="N86" s="283"/>
      <c r="O86" s="151"/>
      <c r="P86" s="141"/>
      <c r="Q86" s="142"/>
    </row>
    <row r="87" spans="1:17" ht="24.95" customHeight="1">
      <c r="A87" s="293"/>
      <c r="B87" s="171"/>
      <c r="C87" s="173"/>
      <c r="D87" s="173"/>
      <c r="E87" s="173"/>
      <c r="F87" s="271">
        <f t="shared" si="3"/>
        <v>0</v>
      </c>
      <c r="G87" s="272"/>
      <c r="H87" s="272"/>
      <c r="I87" s="272">
        <f t="shared" si="4"/>
        <v>0</v>
      </c>
      <c r="J87" s="272"/>
      <c r="K87" s="272"/>
      <c r="L87" s="272">
        <f t="shared" si="5"/>
        <v>0</v>
      </c>
      <c r="M87" s="272"/>
      <c r="N87" s="283"/>
      <c r="O87" s="151"/>
      <c r="P87" s="141"/>
      <c r="Q87" s="142"/>
    </row>
    <row r="88" spans="1:17" ht="24.95" customHeight="1">
      <c r="A88" s="293"/>
      <c r="B88" s="171"/>
      <c r="C88" s="173"/>
      <c r="D88" s="173"/>
      <c r="E88" s="173"/>
      <c r="F88" s="271">
        <f t="shared" si="3"/>
        <v>0</v>
      </c>
      <c r="G88" s="272"/>
      <c r="H88" s="272"/>
      <c r="I88" s="272">
        <f t="shared" si="4"/>
        <v>0</v>
      </c>
      <c r="J88" s="272"/>
      <c r="K88" s="272"/>
      <c r="L88" s="272">
        <f t="shared" si="5"/>
        <v>0</v>
      </c>
      <c r="M88" s="272"/>
      <c r="N88" s="283"/>
      <c r="O88" s="151"/>
      <c r="P88" s="141"/>
      <c r="Q88" s="142"/>
    </row>
    <row r="89" spans="1:17" ht="24.95" customHeight="1">
      <c r="A89" s="293"/>
      <c r="B89" s="171"/>
      <c r="C89" s="173"/>
      <c r="D89" s="173"/>
      <c r="E89" s="173"/>
      <c r="F89" s="271">
        <f t="shared" si="3"/>
        <v>0</v>
      </c>
      <c r="G89" s="272"/>
      <c r="H89" s="272"/>
      <c r="I89" s="272">
        <f t="shared" si="4"/>
        <v>0</v>
      </c>
      <c r="J89" s="272"/>
      <c r="K89" s="272"/>
      <c r="L89" s="272">
        <f t="shared" si="5"/>
        <v>0</v>
      </c>
      <c r="M89" s="272"/>
      <c r="N89" s="283"/>
      <c r="O89" s="151"/>
      <c r="P89" s="141"/>
      <c r="Q89" s="142"/>
    </row>
    <row r="90" spans="1:17" ht="24.95" customHeight="1">
      <c r="A90" s="293"/>
      <c r="B90" s="171"/>
      <c r="C90" s="173"/>
      <c r="D90" s="173"/>
      <c r="E90" s="173"/>
      <c r="F90" s="271">
        <f t="shared" si="3"/>
        <v>0</v>
      </c>
      <c r="G90" s="272"/>
      <c r="H90" s="272"/>
      <c r="I90" s="272">
        <f t="shared" si="4"/>
        <v>0</v>
      </c>
      <c r="J90" s="272"/>
      <c r="K90" s="272"/>
      <c r="L90" s="272">
        <f t="shared" si="5"/>
        <v>0</v>
      </c>
      <c r="M90" s="272"/>
      <c r="N90" s="283"/>
      <c r="O90" s="151"/>
      <c r="P90" s="141"/>
      <c r="Q90" s="142"/>
    </row>
    <row r="91" spans="1:17" ht="24.95" customHeight="1">
      <c r="A91" s="293"/>
      <c r="B91" s="171"/>
      <c r="C91" s="173"/>
      <c r="D91" s="173"/>
      <c r="E91" s="173"/>
      <c r="F91" s="271">
        <f t="shared" si="3"/>
        <v>0</v>
      </c>
      <c r="G91" s="272"/>
      <c r="H91" s="272"/>
      <c r="I91" s="272">
        <f t="shared" si="4"/>
        <v>0</v>
      </c>
      <c r="J91" s="272"/>
      <c r="K91" s="272"/>
      <c r="L91" s="272">
        <f t="shared" si="5"/>
        <v>0</v>
      </c>
      <c r="M91" s="272"/>
      <c r="N91" s="283"/>
      <c r="O91" s="151"/>
      <c r="P91" s="141"/>
      <c r="Q91" s="142"/>
    </row>
    <row r="92" spans="1:17" ht="24.95" customHeight="1">
      <c r="A92" s="293"/>
      <c r="B92" s="171"/>
      <c r="C92" s="173"/>
      <c r="D92" s="173"/>
      <c r="E92" s="173"/>
      <c r="F92" s="271">
        <f t="shared" si="3"/>
        <v>0</v>
      </c>
      <c r="G92" s="272"/>
      <c r="H92" s="272"/>
      <c r="I92" s="272">
        <f t="shared" si="4"/>
        <v>0</v>
      </c>
      <c r="J92" s="272"/>
      <c r="K92" s="272"/>
      <c r="L92" s="272">
        <f t="shared" si="5"/>
        <v>0</v>
      </c>
      <c r="M92" s="272"/>
      <c r="N92" s="283"/>
      <c r="O92" s="151"/>
      <c r="P92" s="141"/>
      <c r="Q92" s="142"/>
    </row>
    <row r="93" spans="1:17" ht="24.95" customHeight="1">
      <c r="A93" s="293"/>
      <c r="B93" s="171"/>
      <c r="C93" s="173"/>
      <c r="D93" s="173"/>
      <c r="E93" s="173"/>
      <c r="F93" s="271">
        <f t="shared" si="3"/>
        <v>0</v>
      </c>
      <c r="G93" s="272"/>
      <c r="H93" s="272"/>
      <c r="I93" s="272">
        <f t="shared" si="4"/>
        <v>0</v>
      </c>
      <c r="J93" s="272"/>
      <c r="K93" s="272"/>
      <c r="L93" s="272">
        <f t="shared" si="5"/>
        <v>0</v>
      </c>
      <c r="M93" s="272"/>
      <c r="N93" s="283"/>
      <c r="O93" s="151"/>
      <c r="P93" s="141"/>
      <c r="Q93" s="142"/>
    </row>
    <row r="94" spans="1:17" ht="24.95" customHeight="1" thickBot="1">
      <c r="A94" s="294"/>
      <c r="B94" s="246"/>
      <c r="C94" s="248"/>
      <c r="D94" s="248"/>
      <c r="E94" s="248"/>
      <c r="F94" s="276">
        <f t="shared" si="3"/>
        <v>0</v>
      </c>
      <c r="G94" s="277"/>
      <c r="H94" s="277"/>
      <c r="I94" s="277">
        <f t="shared" si="4"/>
        <v>0</v>
      </c>
      <c r="J94" s="277"/>
      <c r="K94" s="277"/>
      <c r="L94" s="277">
        <f t="shared" si="5"/>
        <v>0</v>
      </c>
      <c r="M94" s="277"/>
      <c r="N94" s="278"/>
      <c r="O94" s="149"/>
      <c r="P94" s="145"/>
      <c r="Q94" s="146"/>
    </row>
    <row r="95" spans="1:17" ht="24.95" customHeight="1" thickTop="1">
      <c r="A95" s="280" t="s">
        <v>3</v>
      </c>
      <c r="B95" s="247"/>
      <c r="C95" s="249"/>
      <c r="D95" s="249"/>
      <c r="E95" s="249"/>
      <c r="F95" s="269">
        <f t="shared" si="3"/>
        <v>0</v>
      </c>
      <c r="G95" s="270"/>
      <c r="H95" s="270"/>
      <c r="I95" s="270">
        <f t="shared" si="4"/>
        <v>0</v>
      </c>
      <c r="J95" s="270"/>
      <c r="K95" s="270"/>
      <c r="L95" s="270">
        <f t="shared" si="5"/>
        <v>0</v>
      </c>
      <c r="M95" s="270"/>
      <c r="N95" s="282"/>
      <c r="O95" s="150"/>
      <c r="P95" s="147"/>
      <c r="Q95" s="148"/>
    </row>
    <row r="96" spans="1:17" ht="24.95" customHeight="1">
      <c r="A96" s="280"/>
      <c r="B96" s="171"/>
      <c r="C96" s="173"/>
      <c r="D96" s="173"/>
      <c r="E96" s="173"/>
      <c r="F96" s="271">
        <f t="shared" si="3"/>
        <v>0</v>
      </c>
      <c r="G96" s="272"/>
      <c r="H96" s="272"/>
      <c r="I96" s="272">
        <f t="shared" si="4"/>
        <v>0</v>
      </c>
      <c r="J96" s="272"/>
      <c r="K96" s="272"/>
      <c r="L96" s="272">
        <f t="shared" si="5"/>
        <v>0</v>
      </c>
      <c r="M96" s="272"/>
      <c r="N96" s="283"/>
      <c r="O96" s="151"/>
      <c r="P96" s="141"/>
      <c r="Q96" s="142"/>
    </row>
    <row r="97" spans="1:17" ht="24.95" customHeight="1">
      <c r="A97" s="280"/>
      <c r="B97" s="171"/>
      <c r="C97" s="173"/>
      <c r="D97" s="173"/>
      <c r="E97" s="173"/>
      <c r="F97" s="271">
        <f t="shared" si="3"/>
        <v>0</v>
      </c>
      <c r="G97" s="272"/>
      <c r="H97" s="272"/>
      <c r="I97" s="272">
        <f t="shared" si="4"/>
        <v>0</v>
      </c>
      <c r="J97" s="272"/>
      <c r="K97" s="272"/>
      <c r="L97" s="272">
        <f t="shared" si="5"/>
        <v>0</v>
      </c>
      <c r="M97" s="272"/>
      <c r="N97" s="283"/>
      <c r="O97" s="151"/>
      <c r="P97" s="141"/>
      <c r="Q97" s="142"/>
    </row>
    <row r="98" spans="1:17" ht="24.95" customHeight="1">
      <c r="A98" s="280"/>
      <c r="B98" s="171"/>
      <c r="C98" s="173"/>
      <c r="D98" s="173"/>
      <c r="E98" s="173"/>
      <c r="F98" s="271">
        <f t="shared" si="3"/>
        <v>0</v>
      </c>
      <c r="G98" s="272"/>
      <c r="H98" s="272"/>
      <c r="I98" s="272">
        <f t="shared" si="4"/>
        <v>0</v>
      </c>
      <c r="J98" s="272"/>
      <c r="K98" s="272"/>
      <c r="L98" s="272">
        <f t="shared" si="5"/>
        <v>0</v>
      </c>
      <c r="M98" s="272"/>
      <c r="N98" s="283"/>
      <c r="O98" s="151"/>
      <c r="P98" s="141"/>
      <c r="Q98" s="142"/>
    </row>
    <row r="99" spans="1:17" ht="24.95" customHeight="1">
      <c r="A99" s="280"/>
      <c r="B99" s="171"/>
      <c r="C99" s="173"/>
      <c r="D99" s="173"/>
      <c r="E99" s="173"/>
      <c r="F99" s="271">
        <f t="shared" si="3"/>
        <v>0</v>
      </c>
      <c r="G99" s="272"/>
      <c r="H99" s="272"/>
      <c r="I99" s="272">
        <f t="shared" si="4"/>
        <v>0</v>
      </c>
      <c r="J99" s="272"/>
      <c r="K99" s="272"/>
      <c r="L99" s="272">
        <f t="shared" si="5"/>
        <v>0</v>
      </c>
      <c r="M99" s="272"/>
      <c r="N99" s="283"/>
      <c r="O99" s="151"/>
      <c r="P99" s="141"/>
      <c r="Q99" s="142"/>
    </row>
    <row r="100" spans="1:17" ht="24.95" customHeight="1">
      <c r="A100" s="280"/>
      <c r="B100" s="171"/>
      <c r="C100" s="173"/>
      <c r="D100" s="173"/>
      <c r="E100" s="173"/>
      <c r="F100" s="271">
        <f t="shared" si="3"/>
        <v>0</v>
      </c>
      <c r="G100" s="272"/>
      <c r="H100" s="272"/>
      <c r="I100" s="272">
        <f t="shared" si="4"/>
        <v>0</v>
      </c>
      <c r="J100" s="272"/>
      <c r="K100" s="272"/>
      <c r="L100" s="272">
        <f t="shared" si="5"/>
        <v>0</v>
      </c>
      <c r="M100" s="272"/>
      <c r="N100" s="283"/>
      <c r="O100" s="151"/>
      <c r="P100" s="141"/>
      <c r="Q100" s="142"/>
    </row>
    <row r="101" spans="1:17" ht="24.95" customHeight="1">
      <c r="A101" s="280"/>
      <c r="B101" s="171"/>
      <c r="C101" s="173"/>
      <c r="D101" s="173"/>
      <c r="E101" s="173"/>
      <c r="F101" s="271">
        <f t="shared" si="3"/>
        <v>0</v>
      </c>
      <c r="G101" s="272"/>
      <c r="H101" s="272"/>
      <c r="I101" s="272">
        <f t="shared" si="4"/>
        <v>0</v>
      </c>
      <c r="J101" s="272"/>
      <c r="K101" s="272"/>
      <c r="L101" s="272">
        <f t="shared" si="5"/>
        <v>0</v>
      </c>
      <c r="M101" s="272"/>
      <c r="N101" s="283"/>
      <c r="O101" s="151"/>
      <c r="P101" s="141"/>
      <c r="Q101" s="142"/>
    </row>
    <row r="102" spans="1:17" ht="24.95" customHeight="1">
      <c r="A102" s="280"/>
      <c r="B102" s="171"/>
      <c r="C102" s="173"/>
      <c r="D102" s="173"/>
      <c r="E102" s="173"/>
      <c r="F102" s="271">
        <f t="shared" si="3"/>
        <v>0</v>
      </c>
      <c r="G102" s="272"/>
      <c r="H102" s="272"/>
      <c r="I102" s="272">
        <f t="shared" si="4"/>
        <v>0</v>
      </c>
      <c r="J102" s="272"/>
      <c r="K102" s="272"/>
      <c r="L102" s="272">
        <f t="shared" si="5"/>
        <v>0</v>
      </c>
      <c r="M102" s="272"/>
      <c r="N102" s="283"/>
      <c r="O102" s="151"/>
      <c r="P102" s="141"/>
      <c r="Q102" s="142"/>
    </row>
    <row r="103" spans="1:17" ht="24.95" customHeight="1">
      <c r="A103" s="280"/>
      <c r="B103" s="171"/>
      <c r="C103" s="173"/>
      <c r="D103" s="173"/>
      <c r="E103" s="173"/>
      <c r="F103" s="271">
        <f t="shared" si="3"/>
        <v>0</v>
      </c>
      <c r="G103" s="272"/>
      <c r="H103" s="272"/>
      <c r="I103" s="272">
        <f t="shared" si="4"/>
        <v>0</v>
      </c>
      <c r="J103" s="272"/>
      <c r="K103" s="272"/>
      <c r="L103" s="272">
        <f t="shared" si="5"/>
        <v>0</v>
      </c>
      <c r="M103" s="272"/>
      <c r="N103" s="283"/>
      <c r="O103" s="151"/>
      <c r="P103" s="141"/>
      <c r="Q103" s="142"/>
    </row>
    <row r="104" spans="1:17" ht="24.95" customHeight="1">
      <c r="A104" s="280"/>
      <c r="B104" s="171"/>
      <c r="C104" s="173"/>
      <c r="D104" s="173"/>
      <c r="E104" s="173"/>
      <c r="F104" s="271">
        <f t="shared" si="3"/>
        <v>0</v>
      </c>
      <c r="G104" s="272"/>
      <c r="H104" s="272"/>
      <c r="I104" s="272">
        <f t="shared" si="4"/>
        <v>0</v>
      </c>
      <c r="J104" s="272"/>
      <c r="K104" s="272"/>
      <c r="L104" s="272">
        <f t="shared" si="5"/>
        <v>0</v>
      </c>
      <c r="M104" s="272"/>
      <c r="N104" s="283"/>
      <c r="O104" s="151"/>
      <c r="P104" s="141"/>
      <c r="Q104" s="142"/>
    </row>
    <row r="105" spans="1:17" ht="24.75" customHeight="1">
      <c r="A105" s="280"/>
      <c r="B105" s="171"/>
      <c r="C105" s="173"/>
      <c r="D105" s="173"/>
      <c r="E105" s="173"/>
      <c r="F105" s="271">
        <f t="shared" si="3"/>
        <v>0</v>
      </c>
      <c r="G105" s="272"/>
      <c r="H105" s="272"/>
      <c r="I105" s="272">
        <f t="shared" si="4"/>
        <v>0</v>
      </c>
      <c r="J105" s="272"/>
      <c r="K105" s="272"/>
      <c r="L105" s="272">
        <f t="shared" si="5"/>
        <v>0</v>
      </c>
      <c r="M105" s="272"/>
      <c r="N105" s="283"/>
      <c r="O105" s="151"/>
      <c r="P105" s="141"/>
      <c r="Q105" s="142"/>
    </row>
    <row r="106" spans="1:17" ht="24.95" customHeight="1">
      <c r="A106" s="280"/>
      <c r="B106" s="171"/>
      <c r="C106" s="173"/>
      <c r="D106" s="173"/>
      <c r="E106" s="173"/>
      <c r="F106" s="271">
        <f t="shared" si="3"/>
        <v>0</v>
      </c>
      <c r="G106" s="272"/>
      <c r="H106" s="272"/>
      <c r="I106" s="272">
        <f t="shared" si="4"/>
        <v>0</v>
      </c>
      <c r="J106" s="272"/>
      <c r="K106" s="272"/>
      <c r="L106" s="272">
        <f t="shared" si="5"/>
        <v>0</v>
      </c>
      <c r="M106" s="272"/>
      <c r="N106" s="283"/>
      <c r="O106" s="151"/>
      <c r="P106" s="141"/>
      <c r="Q106" s="142"/>
    </row>
    <row r="107" spans="1:17" ht="24.95" customHeight="1">
      <c r="A107" s="280"/>
      <c r="B107" s="171"/>
      <c r="C107" s="173"/>
      <c r="D107" s="173"/>
      <c r="E107" s="173"/>
      <c r="F107" s="271">
        <f t="shared" si="3"/>
        <v>0</v>
      </c>
      <c r="G107" s="272"/>
      <c r="H107" s="272"/>
      <c r="I107" s="272">
        <f t="shared" si="4"/>
        <v>0</v>
      </c>
      <c r="J107" s="272"/>
      <c r="K107" s="272"/>
      <c r="L107" s="272">
        <f t="shared" si="5"/>
        <v>0</v>
      </c>
      <c r="M107" s="272"/>
      <c r="N107" s="283"/>
      <c r="O107" s="151"/>
      <c r="P107" s="141"/>
      <c r="Q107" s="142"/>
    </row>
    <row r="108" spans="1:17" ht="24.95" customHeight="1">
      <c r="A108" s="280"/>
      <c r="B108" s="171"/>
      <c r="C108" s="173"/>
      <c r="D108" s="173"/>
      <c r="E108" s="173"/>
      <c r="F108" s="271">
        <f t="shared" si="3"/>
        <v>0</v>
      </c>
      <c r="G108" s="272"/>
      <c r="H108" s="272"/>
      <c r="I108" s="272">
        <f t="shared" si="4"/>
        <v>0</v>
      </c>
      <c r="J108" s="272"/>
      <c r="K108" s="272"/>
      <c r="L108" s="272">
        <f t="shared" si="5"/>
        <v>0</v>
      </c>
      <c r="M108" s="272"/>
      <c r="N108" s="283"/>
      <c r="O108" s="151"/>
      <c r="P108" s="141"/>
      <c r="Q108" s="142"/>
    </row>
    <row r="109" spans="1:17" ht="24.95" customHeight="1">
      <c r="A109" s="280"/>
      <c r="B109" s="171"/>
      <c r="C109" s="173"/>
      <c r="D109" s="173"/>
      <c r="E109" s="173"/>
      <c r="F109" s="271">
        <f t="shared" si="3"/>
        <v>0</v>
      </c>
      <c r="G109" s="272"/>
      <c r="H109" s="272"/>
      <c r="I109" s="272">
        <f t="shared" si="4"/>
        <v>0</v>
      </c>
      <c r="J109" s="272"/>
      <c r="K109" s="272"/>
      <c r="L109" s="272">
        <f t="shared" si="5"/>
        <v>0</v>
      </c>
      <c r="M109" s="272"/>
      <c r="N109" s="283"/>
      <c r="O109" s="151"/>
      <c r="P109" s="141"/>
      <c r="Q109" s="142"/>
    </row>
    <row r="110" spans="1:17" ht="24.95" customHeight="1">
      <c r="A110" s="280"/>
      <c r="B110" s="171"/>
      <c r="C110" s="173"/>
      <c r="D110" s="173"/>
      <c r="E110" s="173"/>
      <c r="F110" s="271">
        <f t="shared" si="3"/>
        <v>0</v>
      </c>
      <c r="G110" s="272"/>
      <c r="H110" s="272"/>
      <c r="I110" s="272">
        <f t="shared" si="4"/>
        <v>0</v>
      </c>
      <c r="J110" s="272"/>
      <c r="K110" s="272"/>
      <c r="L110" s="272">
        <f t="shared" si="5"/>
        <v>0</v>
      </c>
      <c r="M110" s="272"/>
      <c r="N110" s="283"/>
      <c r="O110" s="151"/>
      <c r="P110" s="141"/>
      <c r="Q110" s="142"/>
    </row>
    <row r="111" spans="1:17" ht="24.95" customHeight="1">
      <c r="A111" s="280"/>
      <c r="B111" s="171"/>
      <c r="C111" s="173"/>
      <c r="D111" s="173"/>
      <c r="E111" s="173"/>
      <c r="F111" s="271">
        <f t="shared" si="3"/>
        <v>0</v>
      </c>
      <c r="G111" s="272"/>
      <c r="H111" s="272"/>
      <c r="I111" s="272">
        <f t="shared" si="4"/>
        <v>0</v>
      </c>
      <c r="J111" s="272"/>
      <c r="K111" s="272"/>
      <c r="L111" s="272">
        <f t="shared" si="5"/>
        <v>0</v>
      </c>
      <c r="M111" s="272"/>
      <c r="N111" s="283"/>
      <c r="O111" s="151"/>
      <c r="P111" s="141"/>
      <c r="Q111" s="142"/>
    </row>
    <row r="112" spans="1:17" ht="24.95" customHeight="1">
      <c r="A112" s="280"/>
      <c r="B112" s="171"/>
      <c r="C112" s="173"/>
      <c r="D112" s="173"/>
      <c r="E112" s="173"/>
      <c r="F112" s="271">
        <f t="shared" si="3"/>
        <v>0</v>
      </c>
      <c r="G112" s="272"/>
      <c r="H112" s="272"/>
      <c r="I112" s="272">
        <f t="shared" si="4"/>
        <v>0</v>
      </c>
      <c r="J112" s="272"/>
      <c r="K112" s="272"/>
      <c r="L112" s="272">
        <f t="shared" si="5"/>
        <v>0</v>
      </c>
      <c r="M112" s="272"/>
      <c r="N112" s="283"/>
      <c r="O112" s="151"/>
      <c r="P112" s="141"/>
      <c r="Q112" s="142"/>
    </row>
    <row r="113" spans="1:17" ht="24.95" customHeight="1">
      <c r="A113" s="280"/>
      <c r="B113" s="171"/>
      <c r="C113" s="173"/>
      <c r="D113" s="173"/>
      <c r="E113" s="173"/>
      <c r="F113" s="271">
        <f t="shared" si="3"/>
        <v>0</v>
      </c>
      <c r="G113" s="272"/>
      <c r="H113" s="272"/>
      <c r="I113" s="272">
        <f t="shared" si="4"/>
        <v>0</v>
      </c>
      <c r="J113" s="272"/>
      <c r="K113" s="272"/>
      <c r="L113" s="272">
        <f t="shared" si="5"/>
        <v>0</v>
      </c>
      <c r="M113" s="272"/>
      <c r="N113" s="283"/>
      <c r="O113" s="151"/>
      <c r="P113" s="141"/>
      <c r="Q113" s="142"/>
    </row>
    <row r="114" spans="1:17" ht="24.95" customHeight="1" thickBot="1">
      <c r="A114" s="280"/>
      <c r="B114" s="171"/>
      <c r="C114" s="173"/>
      <c r="D114" s="173"/>
      <c r="E114" s="173"/>
      <c r="F114" s="276">
        <f t="shared" si="3"/>
        <v>0</v>
      </c>
      <c r="G114" s="277"/>
      <c r="H114" s="277"/>
      <c r="I114" s="277">
        <f t="shared" si="4"/>
        <v>0</v>
      </c>
      <c r="J114" s="277"/>
      <c r="K114" s="277"/>
      <c r="L114" s="277">
        <f t="shared" si="5"/>
        <v>0</v>
      </c>
      <c r="M114" s="277"/>
      <c r="N114" s="278"/>
      <c r="O114" s="153"/>
      <c r="P114" s="143"/>
      <c r="Q114" s="144"/>
    </row>
    <row r="115" spans="1:17" ht="24.95" customHeight="1" thickTop="1" thickBot="1">
      <c r="A115" s="25"/>
      <c r="B115" s="110" t="s">
        <v>4</v>
      </c>
      <c r="C115" s="111">
        <f>SUM(C75:C114)</f>
        <v>0</v>
      </c>
      <c r="D115" s="111">
        <f>SUM(D75:D114)</f>
        <v>0</v>
      </c>
      <c r="E115" s="111">
        <f>SUM(E75:E114)</f>
        <v>0</v>
      </c>
      <c r="F115" s="274">
        <f>SUM(F75:F114)</f>
        <v>0</v>
      </c>
      <c r="G115" s="275"/>
      <c r="H115" s="275"/>
      <c r="I115" s="275">
        <f>SUM(I75:I114)</f>
        <v>0</v>
      </c>
      <c r="J115" s="275"/>
      <c r="K115" s="275"/>
      <c r="L115" s="275">
        <f>SUM(L75:L114)</f>
        <v>0</v>
      </c>
      <c r="M115" s="275"/>
      <c r="N115" s="281"/>
      <c r="O115" s="18"/>
    </row>
    <row r="116" spans="1:17" s="6" customFormat="1" ht="24" customHeight="1">
      <c r="C116" s="135" t="s">
        <v>5</v>
      </c>
      <c r="D116" s="135" t="s">
        <v>6</v>
      </c>
      <c r="E116" s="135" t="s">
        <v>7</v>
      </c>
      <c r="F116" s="273" t="s">
        <v>8</v>
      </c>
      <c r="G116" s="273"/>
      <c r="H116" s="273"/>
      <c r="I116" s="273" t="s">
        <v>15</v>
      </c>
      <c r="J116" s="273"/>
      <c r="K116" s="273"/>
      <c r="L116" s="273" t="s">
        <v>16</v>
      </c>
      <c r="M116" s="273"/>
      <c r="N116" s="273"/>
      <c r="O116" s="19"/>
    </row>
    <row r="117" spans="1:17">
      <c r="O117" s="5"/>
    </row>
    <row r="118" spans="1:17">
      <c r="O118" s="5"/>
    </row>
    <row r="119" spans="1:17" ht="20.100000000000001" customHeight="1">
      <c r="B119" s="268" t="s">
        <v>35</v>
      </c>
      <c r="C119" s="268"/>
      <c r="D119" s="24">
        <f>C115+F115</f>
        <v>0</v>
      </c>
    </row>
    <row r="120" spans="1:17" ht="20.100000000000001" customHeight="1">
      <c r="B120" s="268" t="s">
        <v>34</v>
      </c>
      <c r="C120" s="268"/>
      <c r="D120" s="24">
        <f>D115+I115+L115</f>
        <v>0</v>
      </c>
    </row>
    <row r="121" spans="1:17" ht="20.100000000000001" customHeight="1">
      <c r="B121" s="222"/>
      <c r="C121" s="8"/>
      <c r="D121" s="8"/>
    </row>
    <row r="122" spans="1:17" ht="20.100000000000001" customHeight="1">
      <c r="B122" s="268" t="s">
        <v>9</v>
      </c>
      <c r="C122" s="268"/>
      <c r="D122" s="20">
        <f>IFERROR(ROUND(D119/(D119+D120),3),0)</f>
        <v>0</v>
      </c>
    </row>
    <row r="123" spans="1:17" ht="20.100000000000001" customHeight="1">
      <c r="B123" s="268" t="s">
        <v>10</v>
      </c>
      <c r="C123" s="268"/>
      <c r="D123" s="20">
        <f>IFERROR(ROUND(D120/(D119+D120),3),0)</f>
        <v>0</v>
      </c>
    </row>
    <row r="124" spans="1:17">
      <c r="B124" s="3"/>
    </row>
  </sheetData>
  <mergeCells count="286">
    <mergeCell ref="B123:C123"/>
    <mergeCell ref="F115:H115"/>
    <mergeCell ref="I115:K115"/>
    <mergeCell ref="L115:N115"/>
    <mergeCell ref="F116:H116"/>
    <mergeCell ref="I116:K116"/>
    <mergeCell ref="L116:N116"/>
    <mergeCell ref="B119:C119"/>
    <mergeCell ref="B120:C120"/>
    <mergeCell ref="B122:C122"/>
    <mergeCell ref="F112:H112"/>
    <mergeCell ref="I112:K112"/>
    <mergeCell ref="L112:N112"/>
    <mergeCell ref="F113:H113"/>
    <mergeCell ref="I113:K113"/>
    <mergeCell ref="L113:N113"/>
    <mergeCell ref="F114:H114"/>
    <mergeCell ref="I114:K114"/>
    <mergeCell ref="L114:N114"/>
    <mergeCell ref="F109:H109"/>
    <mergeCell ref="I109:K109"/>
    <mergeCell ref="L109:N109"/>
    <mergeCell ref="F110:H110"/>
    <mergeCell ref="I110:K110"/>
    <mergeCell ref="L110:N110"/>
    <mergeCell ref="F111:H111"/>
    <mergeCell ref="I111:K111"/>
    <mergeCell ref="L111:N111"/>
    <mergeCell ref="F106:H106"/>
    <mergeCell ref="I106:K106"/>
    <mergeCell ref="L106:N106"/>
    <mergeCell ref="F107:H107"/>
    <mergeCell ref="I107:K107"/>
    <mergeCell ref="L107:N107"/>
    <mergeCell ref="F108:H108"/>
    <mergeCell ref="I108:K108"/>
    <mergeCell ref="L108:N108"/>
    <mergeCell ref="L102:N102"/>
    <mergeCell ref="F103:H103"/>
    <mergeCell ref="I103:K103"/>
    <mergeCell ref="L103:N103"/>
    <mergeCell ref="F104:H104"/>
    <mergeCell ref="I104:K104"/>
    <mergeCell ref="L104:N104"/>
    <mergeCell ref="F105:H105"/>
    <mergeCell ref="I105:K105"/>
    <mergeCell ref="L105:N105"/>
    <mergeCell ref="A95:A114"/>
    <mergeCell ref="F95:H95"/>
    <mergeCell ref="I95:K95"/>
    <mergeCell ref="L95:N95"/>
    <mergeCell ref="F96:H96"/>
    <mergeCell ref="I96:K96"/>
    <mergeCell ref="L96:N96"/>
    <mergeCell ref="F97:H97"/>
    <mergeCell ref="I97:K97"/>
    <mergeCell ref="L97:N97"/>
    <mergeCell ref="F98:H98"/>
    <mergeCell ref="I98:K98"/>
    <mergeCell ref="L98:N98"/>
    <mergeCell ref="F99:H99"/>
    <mergeCell ref="I99:K99"/>
    <mergeCell ref="L99:N99"/>
    <mergeCell ref="F100:H100"/>
    <mergeCell ref="I100:K100"/>
    <mergeCell ref="L100:N100"/>
    <mergeCell ref="F101:H101"/>
    <mergeCell ref="I101:K101"/>
    <mergeCell ref="L101:N101"/>
    <mergeCell ref="F102:H102"/>
    <mergeCell ref="I102:K102"/>
    <mergeCell ref="F92:H92"/>
    <mergeCell ref="I92:K92"/>
    <mergeCell ref="L92:N92"/>
    <mergeCell ref="F93:H93"/>
    <mergeCell ref="I93:K93"/>
    <mergeCell ref="L93:N93"/>
    <mergeCell ref="F94:H94"/>
    <mergeCell ref="I94:K94"/>
    <mergeCell ref="L94:N94"/>
    <mergeCell ref="F89:H89"/>
    <mergeCell ref="I89:K89"/>
    <mergeCell ref="L89:N89"/>
    <mergeCell ref="F90:H90"/>
    <mergeCell ref="I90:K90"/>
    <mergeCell ref="L90:N90"/>
    <mergeCell ref="F91:H91"/>
    <mergeCell ref="I91:K91"/>
    <mergeCell ref="L91:N91"/>
    <mergeCell ref="F86:H86"/>
    <mergeCell ref="I86:K86"/>
    <mergeCell ref="L86:N86"/>
    <mergeCell ref="F87:H87"/>
    <mergeCell ref="I87:K87"/>
    <mergeCell ref="L87:N87"/>
    <mergeCell ref="F88:H88"/>
    <mergeCell ref="I88:K88"/>
    <mergeCell ref="L88:N88"/>
    <mergeCell ref="L82:N82"/>
    <mergeCell ref="F83:H83"/>
    <mergeCell ref="I83:K83"/>
    <mergeCell ref="L83:N83"/>
    <mergeCell ref="F84:H84"/>
    <mergeCell ref="I84:K84"/>
    <mergeCell ref="L84:N84"/>
    <mergeCell ref="F85:H85"/>
    <mergeCell ref="I85:K85"/>
    <mergeCell ref="L85:N85"/>
    <mergeCell ref="A75:A94"/>
    <mergeCell ref="F75:H75"/>
    <mergeCell ref="I75:K75"/>
    <mergeCell ref="L75:N75"/>
    <mergeCell ref="F76:H76"/>
    <mergeCell ref="I76:K76"/>
    <mergeCell ref="L76:N76"/>
    <mergeCell ref="F77:H77"/>
    <mergeCell ref="I77:K77"/>
    <mergeCell ref="L77:N77"/>
    <mergeCell ref="F78:H78"/>
    <mergeCell ref="I78:K78"/>
    <mergeCell ref="L78:N78"/>
    <mergeCell ref="F79:H79"/>
    <mergeCell ref="I79:K79"/>
    <mergeCell ref="L79:N79"/>
    <mergeCell ref="F80:H80"/>
    <mergeCell ref="I80:K80"/>
    <mergeCell ref="L80:N80"/>
    <mergeCell ref="F81:H81"/>
    <mergeCell ref="I81:K81"/>
    <mergeCell ref="L81:N81"/>
    <mergeCell ref="F82:H82"/>
    <mergeCell ref="I82:K82"/>
    <mergeCell ref="A65:F65"/>
    <mergeCell ref="A73:A74"/>
    <mergeCell ref="B73:B74"/>
    <mergeCell ref="C73:C74"/>
    <mergeCell ref="D73:D74"/>
    <mergeCell ref="E73:E74"/>
    <mergeCell ref="F73:N73"/>
    <mergeCell ref="O73:Q73"/>
    <mergeCell ref="F74:H74"/>
    <mergeCell ref="I74:K74"/>
    <mergeCell ref="L74:N74"/>
    <mergeCell ref="A10:A11"/>
    <mergeCell ref="B10:B11"/>
    <mergeCell ref="C10:C11"/>
    <mergeCell ref="D10:D11"/>
    <mergeCell ref="E10:E11"/>
    <mergeCell ref="A2:F2"/>
    <mergeCell ref="L14:N14"/>
    <mergeCell ref="F15:H15"/>
    <mergeCell ref="I15:K15"/>
    <mergeCell ref="L15:N15"/>
    <mergeCell ref="F16:H16"/>
    <mergeCell ref="I16:K16"/>
    <mergeCell ref="L16:N16"/>
    <mergeCell ref="F10:N10"/>
    <mergeCell ref="A12:A31"/>
    <mergeCell ref="F12:H12"/>
    <mergeCell ref="I12:K12"/>
    <mergeCell ref="L12:N12"/>
    <mergeCell ref="F13:H13"/>
    <mergeCell ref="I13:K13"/>
    <mergeCell ref="L13:N13"/>
    <mergeCell ref="F14:H14"/>
    <mergeCell ref="I14:K14"/>
    <mergeCell ref="F19:H19"/>
    <mergeCell ref="I19:K19"/>
    <mergeCell ref="L19:N19"/>
    <mergeCell ref="F20:H20"/>
    <mergeCell ref="I20:K20"/>
    <mergeCell ref="L20:N20"/>
    <mergeCell ref="F17:H17"/>
    <mergeCell ref="I17:K17"/>
    <mergeCell ref="L17:N17"/>
    <mergeCell ref="F18:H18"/>
    <mergeCell ref="I18:K18"/>
    <mergeCell ref="L18:N18"/>
    <mergeCell ref="F23:H23"/>
    <mergeCell ref="I23:K23"/>
    <mergeCell ref="L23:N23"/>
    <mergeCell ref="F24:H24"/>
    <mergeCell ref="I24:K24"/>
    <mergeCell ref="L24:N24"/>
    <mergeCell ref="F21:H21"/>
    <mergeCell ref="I21:K21"/>
    <mergeCell ref="L21:N21"/>
    <mergeCell ref="F22:H22"/>
    <mergeCell ref="I22:K22"/>
    <mergeCell ref="L22:N22"/>
    <mergeCell ref="F27:H27"/>
    <mergeCell ref="I27:K27"/>
    <mergeCell ref="L27:N27"/>
    <mergeCell ref="F28:H28"/>
    <mergeCell ref="I28:K28"/>
    <mergeCell ref="L28:N28"/>
    <mergeCell ref="F25:H25"/>
    <mergeCell ref="I25:K25"/>
    <mergeCell ref="L25:N25"/>
    <mergeCell ref="F26:H26"/>
    <mergeCell ref="I26:K26"/>
    <mergeCell ref="L26:N26"/>
    <mergeCell ref="A32:A51"/>
    <mergeCell ref="F32:H32"/>
    <mergeCell ref="I32:K32"/>
    <mergeCell ref="L32:N32"/>
    <mergeCell ref="F33:H33"/>
    <mergeCell ref="I33:K33"/>
    <mergeCell ref="L33:N33"/>
    <mergeCell ref="F29:H29"/>
    <mergeCell ref="I29:K29"/>
    <mergeCell ref="L29:N29"/>
    <mergeCell ref="F30:H30"/>
    <mergeCell ref="I30:K30"/>
    <mergeCell ref="L30:N30"/>
    <mergeCell ref="F34:H34"/>
    <mergeCell ref="I34:K34"/>
    <mergeCell ref="L34:N34"/>
    <mergeCell ref="F35:H35"/>
    <mergeCell ref="I35:K35"/>
    <mergeCell ref="L35:N35"/>
    <mergeCell ref="F31:H31"/>
    <mergeCell ref="I31:K31"/>
    <mergeCell ref="L31:N31"/>
    <mergeCell ref="F38:H38"/>
    <mergeCell ref="I38:K38"/>
    <mergeCell ref="L38:N38"/>
    <mergeCell ref="F39:H39"/>
    <mergeCell ref="I39:K39"/>
    <mergeCell ref="L39:N39"/>
    <mergeCell ref="F36:H36"/>
    <mergeCell ref="I36:K36"/>
    <mergeCell ref="L36:N36"/>
    <mergeCell ref="F37:H37"/>
    <mergeCell ref="I37:K37"/>
    <mergeCell ref="L37:N37"/>
    <mergeCell ref="F42:H42"/>
    <mergeCell ref="I42:K42"/>
    <mergeCell ref="L42:N42"/>
    <mergeCell ref="F43:H43"/>
    <mergeCell ref="I43:K43"/>
    <mergeCell ref="L43:N43"/>
    <mergeCell ref="F40:H40"/>
    <mergeCell ref="I40:K40"/>
    <mergeCell ref="L40:N40"/>
    <mergeCell ref="F41:H41"/>
    <mergeCell ref="I41:K41"/>
    <mergeCell ref="L41:N41"/>
    <mergeCell ref="I49:K49"/>
    <mergeCell ref="L49:N49"/>
    <mergeCell ref="F46:H46"/>
    <mergeCell ref="I46:K46"/>
    <mergeCell ref="L46:N46"/>
    <mergeCell ref="F47:H47"/>
    <mergeCell ref="I47:K47"/>
    <mergeCell ref="L47:N47"/>
    <mergeCell ref="F44:H44"/>
    <mergeCell ref="I44:K44"/>
    <mergeCell ref="L44:N44"/>
    <mergeCell ref="F45:H45"/>
    <mergeCell ref="I45:K45"/>
    <mergeCell ref="L45:N45"/>
    <mergeCell ref="O10:Q10"/>
    <mergeCell ref="F11:H11"/>
    <mergeCell ref="I11:K11"/>
    <mergeCell ref="L11:N11"/>
    <mergeCell ref="B56:C56"/>
    <mergeCell ref="B57:C57"/>
    <mergeCell ref="B59:C59"/>
    <mergeCell ref="B60:C60"/>
    <mergeCell ref="F52:H52"/>
    <mergeCell ref="I52:K52"/>
    <mergeCell ref="L52:N52"/>
    <mergeCell ref="F53:H53"/>
    <mergeCell ref="I53:K53"/>
    <mergeCell ref="L53:N53"/>
    <mergeCell ref="F50:H50"/>
    <mergeCell ref="I50:K50"/>
    <mergeCell ref="L50:N50"/>
    <mergeCell ref="F51:H51"/>
    <mergeCell ref="I51:K51"/>
    <mergeCell ref="L51:N51"/>
    <mergeCell ref="F48:H48"/>
    <mergeCell ref="I48:K48"/>
    <mergeCell ref="L48:N48"/>
    <mergeCell ref="F49:H49"/>
  </mergeCells>
  <phoneticPr fontId="3"/>
  <printOptions horizontalCentered="1"/>
  <pageMargins left="0.39370078740157483" right="0.39370078740157483" top="0.39370078740157483" bottom="0.35433070866141736" header="0.19685039370078741" footer="0.15748031496062992"/>
  <pageSetup paperSize="9" scale="49"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80"/>
  <sheetViews>
    <sheetView view="pageBreakPreview" zoomScale="55" zoomScaleNormal="100" zoomScaleSheetLayoutView="55" workbookViewId="0"/>
  </sheetViews>
  <sheetFormatPr defaultColWidth="9" defaultRowHeight="19.5"/>
  <cols>
    <col min="1" max="1" width="10" style="13" customWidth="1"/>
    <col min="2" max="3" width="3.5" style="12" customWidth="1"/>
    <col min="4" max="4" width="2.625" style="12" customWidth="1"/>
    <col min="5" max="5" width="1.5" style="12" customWidth="1"/>
    <col min="6" max="6" width="9" style="12"/>
    <col min="7" max="7" width="45.75" style="12" customWidth="1"/>
    <col min="8" max="13" width="25.625" style="12" customWidth="1"/>
    <col min="14" max="16384" width="9" style="13"/>
  </cols>
  <sheetData>
    <row r="1" spans="1:13" ht="24">
      <c r="A1" s="187" t="s">
        <v>145</v>
      </c>
    </row>
    <row r="2" spans="1:13" ht="39.950000000000003" customHeight="1">
      <c r="B2" s="122" t="s">
        <v>59</v>
      </c>
      <c r="C2" s="122"/>
      <c r="D2" s="122"/>
      <c r="E2" s="122"/>
      <c r="F2" s="122"/>
      <c r="G2" s="122"/>
    </row>
    <row r="3" spans="1:13" ht="39.950000000000003" customHeight="1" thickBot="1">
      <c r="H3" s="309" t="s">
        <v>48</v>
      </c>
      <c r="I3" s="309"/>
      <c r="J3" s="75" t="s">
        <v>14</v>
      </c>
      <c r="L3" s="317" t="s">
        <v>62</v>
      </c>
      <c r="M3" s="318"/>
    </row>
    <row r="4" spans="1:13" ht="30" customHeight="1">
      <c r="H4" s="72" t="s">
        <v>11</v>
      </c>
      <c r="I4" s="73" t="s">
        <v>12</v>
      </c>
      <c r="J4" s="74" t="s">
        <v>13</v>
      </c>
      <c r="L4" s="136" t="s">
        <v>36</v>
      </c>
      <c r="M4" s="137">
        <f>'【様式4-2】按分率算定表 (解体・仮設)'!D59</f>
        <v>0</v>
      </c>
    </row>
    <row r="5" spans="1:13" ht="30" customHeight="1" thickBot="1">
      <c r="H5" s="77">
        <f>'【様式4-2】按分率算定表 (解体・仮設)'!C6</f>
        <v>0</v>
      </c>
      <c r="I5" s="78">
        <f>'【様式4-2】按分率算定表 (解体・仮設)'!D6</f>
        <v>0</v>
      </c>
      <c r="J5" s="79">
        <f>'【様式4-2】按分率算定表 (解体・仮設)'!E6</f>
        <v>0</v>
      </c>
      <c r="L5" s="136" t="s">
        <v>37</v>
      </c>
      <c r="M5" s="137">
        <f>'【様式4-2】按分率算定表 (解体・仮設)'!D60</f>
        <v>0</v>
      </c>
    </row>
    <row r="6" spans="1:13" ht="15.75" customHeight="1">
      <c r="H6" s="76"/>
      <c r="I6" s="76"/>
      <c r="J6" s="76"/>
      <c r="L6" s="34"/>
      <c r="M6" s="138"/>
    </row>
    <row r="7" spans="1:13" ht="39.950000000000003" customHeight="1" thickBot="1">
      <c r="H7" s="309" t="s">
        <v>49</v>
      </c>
      <c r="I7" s="309"/>
      <c r="J7" s="75" t="s">
        <v>14</v>
      </c>
      <c r="L7" s="317" t="s">
        <v>63</v>
      </c>
      <c r="M7" s="318"/>
    </row>
    <row r="8" spans="1:13" ht="30" customHeight="1">
      <c r="H8" s="72" t="s">
        <v>11</v>
      </c>
      <c r="I8" s="73" t="s">
        <v>12</v>
      </c>
      <c r="J8" s="74" t="s">
        <v>13</v>
      </c>
      <c r="L8" s="93" t="s">
        <v>36</v>
      </c>
      <c r="M8" s="80">
        <f>'【様式4-1】按分率算定表（本体）'!D59</f>
        <v>0</v>
      </c>
    </row>
    <row r="9" spans="1:13" ht="30" customHeight="1" thickBot="1">
      <c r="H9" s="77">
        <f>'【様式4-1】按分率算定表（本体）'!C6</f>
        <v>0</v>
      </c>
      <c r="I9" s="78">
        <f>'【様式4-1】按分率算定表（本体）'!D6</f>
        <v>0</v>
      </c>
      <c r="J9" s="79">
        <f>'【様式4-1】按分率算定表（本体）'!E6</f>
        <v>0</v>
      </c>
      <c r="L9" s="93" t="s">
        <v>37</v>
      </c>
      <c r="M9" s="80">
        <f>'【様式4-1】按分率算定表（本体）'!D60</f>
        <v>0</v>
      </c>
    </row>
    <row r="10" spans="1:13" ht="9.9499999999999993" customHeight="1">
      <c r="H10" s="19"/>
      <c r="I10" s="19"/>
      <c r="J10" s="19"/>
      <c r="L10" s="30"/>
    </row>
    <row r="11" spans="1:13" ht="9.9499999999999993" customHeight="1" thickBot="1">
      <c r="H11" s="310"/>
      <c r="I11" s="310"/>
      <c r="J11" s="310"/>
      <c r="K11" s="310"/>
      <c r="L11" s="310"/>
      <c r="M11" s="310"/>
    </row>
    <row r="12" spans="1:13" ht="24" customHeight="1">
      <c r="B12" s="298"/>
      <c r="C12" s="299"/>
      <c r="D12" s="299"/>
      <c r="E12" s="299"/>
      <c r="F12" s="299"/>
      <c r="G12" s="300"/>
      <c r="H12" s="311" t="s">
        <v>17</v>
      </c>
      <c r="I12" s="313"/>
      <c r="J12" s="314"/>
      <c r="K12" s="315" t="s">
        <v>51</v>
      </c>
      <c r="L12" s="307"/>
      <c r="M12" s="308"/>
    </row>
    <row r="13" spans="1:13" s="14" customFormat="1" ht="40.5" customHeight="1" thickBot="1">
      <c r="B13" s="301"/>
      <c r="C13" s="302"/>
      <c r="D13" s="302"/>
      <c r="E13" s="302"/>
      <c r="F13" s="302"/>
      <c r="G13" s="303"/>
      <c r="H13" s="312"/>
      <c r="I13" s="113" t="s">
        <v>42</v>
      </c>
      <c r="J13" s="114" t="s">
        <v>43</v>
      </c>
      <c r="K13" s="316"/>
      <c r="L13" s="42" t="s">
        <v>44</v>
      </c>
      <c r="M13" s="43" t="s">
        <v>45</v>
      </c>
    </row>
    <row r="14" spans="1:13" s="14" customFormat="1" ht="30" customHeight="1" thickTop="1" thickBot="1">
      <c r="B14" s="304" t="s">
        <v>52</v>
      </c>
      <c r="C14" s="305"/>
      <c r="D14" s="305"/>
      <c r="E14" s="305"/>
      <c r="F14" s="305"/>
      <c r="G14" s="306"/>
      <c r="H14" s="112">
        <f>H15+H37</f>
        <v>0</v>
      </c>
      <c r="I14" s="115">
        <f>I15+I37</f>
        <v>0</v>
      </c>
      <c r="J14" s="115">
        <f>J15+J37</f>
        <v>0</v>
      </c>
      <c r="K14" s="118"/>
      <c r="L14" s="119"/>
      <c r="M14" s="120"/>
    </row>
    <row r="15" spans="1:13" ht="30" customHeight="1" thickTop="1" thickBot="1">
      <c r="B15" s="99" t="s">
        <v>18</v>
      </c>
      <c r="C15" s="100"/>
      <c r="D15" s="100"/>
      <c r="E15" s="100"/>
      <c r="F15" s="100"/>
      <c r="G15" s="101"/>
      <c r="H15" s="102">
        <f>H16+H31+H34</f>
        <v>0</v>
      </c>
      <c r="I15" s="52">
        <f>I16+I31+I34</f>
        <v>0</v>
      </c>
      <c r="J15" s="53">
        <f>J16+J31+J34</f>
        <v>0</v>
      </c>
      <c r="K15" s="116">
        <f>K16+K31+K34</f>
        <v>0</v>
      </c>
      <c r="L15" s="117">
        <f>+L16+L31+L34</f>
        <v>0</v>
      </c>
      <c r="M15" s="117">
        <f>M16+M31+M34</f>
        <v>0</v>
      </c>
    </row>
    <row r="16" spans="1:13" ht="30" customHeight="1" thickTop="1">
      <c r="B16" s="33"/>
      <c r="C16" s="31" t="s">
        <v>19</v>
      </c>
      <c r="D16" s="31"/>
      <c r="E16" s="31"/>
      <c r="F16" s="31"/>
      <c r="G16" s="32"/>
      <c r="H16" s="51">
        <f>H17+H18+H21+H22+H25+H26+H27+H28+H29</f>
        <v>0</v>
      </c>
      <c r="I16" s="52">
        <f>I17+I18+I21+I22+I25+I26</f>
        <v>0</v>
      </c>
      <c r="J16" s="53">
        <f>J17+J18+J21+J22+J25+J27+J28+J29</f>
        <v>0</v>
      </c>
      <c r="K16" s="54">
        <f>K17+K18+K21+K22+K25+K26+K27+K28+K29</f>
        <v>0</v>
      </c>
      <c r="L16" s="52">
        <f>L17+L18+L21+L22+L25+L26</f>
        <v>0</v>
      </c>
      <c r="M16" s="55">
        <f>M17+M18+M21+M22+M25+M27+M28+M29</f>
        <v>0</v>
      </c>
    </row>
    <row r="17" spans="2:13" ht="30" customHeight="1">
      <c r="B17" s="33"/>
      <c r="C17" s="34"/>
      <c r="D17" s="35" t="s">
        <v>20</v>
      </c>
      <c r="E17" s="35" t="s">
        <v>21</v>
      </c>
      <c r="F17" s="35"/>
      <c r="G17" s="36"/>
      <c r="H17" s="250"/>
      <c r="I17" s="56">
        <f>ROUND(H17*$M$8,0)</f>
        <v>0</v>
      </c>
      <c r="J17" s="57">
        <f>H17-I17</f>
        <v>0</v>
      </c>
      <c r="K17" s="256"/>
      <c r="L17" s="56">
        <f>ROUND(K17*$M$8,0)</f>
        <v>0</v>
      </c>
      <c r="M17" s="58">
        <f>K17-L17</f>
        <v>0</v>
      </c>
    </row>
    <row r="18" spans="2:13" ht="30" customHeight="1">
      <c r="B18" s="33"/>
      <c r="C18" s="34"/>
      <c r="D18" s="133" t="s">
        <v>22</v>
      </c>
      <c r="E18" s="133" t="s">
        <v>57</v>
      </c>
      <c r="F18" s="133"/>
      <c r="G18" s="134"/>
      <c r="H18" s="81">
        <f>SUM(H19:H20)</f>
        <v>0</v>
      </c>
      <c r="I18" s="59">
        <f>SUM(I19:I20)</f>
        <v>0</v>
      </c>
      <c r="J18" s="156">
        <f>J19</f>
        <v>0</v>
      </c>
      <c r="K18" s="82">
        <f>SUM(K19:K20)</f>
        <v>0</v>
      </c>
      <c r="L18" s="59">
        <f>SUM(L19:L20)</f>
        <v>0</v>
      </c>
      <c r="M18" s="61">
        <f>M19</f>
        <v>0</v>
      </c>
    </row>
    <row r="19" spans="2:13" ht="30" customHeight="1">
      <c r="B19" s="33"/>
      <c r="C19" s="34"/>
      <c r="D19" s="133"/>
      <c r="E19" s="133"/>
      <c r="F19" s="133" t="s">
        <v>72</v>
      </c>
      <c r="G19" s="134"/>
      <c r="H19" s="251"/>
      <c r="I19" s="59">
        <f t="shared" ref="I19:I25" si="0">ROUND(H19*$M$8,0)</f>
        <v>0</v>
      </c>
      <c r="J19" s="156">
        <f t="shared" ref="J19:J25" si="1">H19-I19</f>
        <v>0</v>
      </c>
      <c r="K19" s="257"/>
      <c r="L19" s="59">
        <f t="shared" ref="L19:L25" si="2">ROUND(K19*$M$8,0)</f>
        <v>0</v>
      </c>
      <c r="M19" s="61">
        <f t="shared" ref="M19:M25" si="3">K19-L19</f>
        <v>0</v>
      </c>
    </row>
    <row r="20" spans="2:13" ht="30" customHeight="1">
      <c r="B20" s="33"/>
      <c r="C20" s="34"/>
      <c r="D20" s="133"/>
      <c r="E20" s="133"/>
      <c r="F20" s="133" t="s">
        <v>73</v>
      </c>
      <c r="G20" s="134"/>
      <c r="H20" s="251"/>
      <c r="I20" s="59">
        <f>H20</f>
        <v>0</v>
      </c>
      <c r="J20" s="158"/>
      <c r="K20" s="257"/>
      <c r="L20" s="59">
        <f>K20</f>
        <v>0</v>
      </c>
      <c r="M20" s="158"/>
    </row>
    <row r="21" spans="2:13" ht="30" customHeight="1">
      <c r="B21" s="33"/>
      <c r="C21" s="34"/>
      <c r="D21" s="37" t="s">
        <v>23</v>
      </c>
      <c r="E21" s="37" t="s">
        <v>24</v>
      </c>
      <c r="F21" s="37"/>
      <c r="G21" s="38"/>
      <c r="H21" s="251"/>
      <c r="I21" s="59">
        <f t="shared" si="0"/>
        <v>0</v>
      </c>
      <c r="J21" s="157">
        <f t="shared" si="1"/>
        <v>0</v>
      </c>
      <c r="K21" s="257"/>
      <c r="L21" s="59">
        <f t="shared" si="2"/>
        <v>0</v>
      </c>
      <c r="M21" s="61">
        <f t="shared" si="3"/>
        <v>0</v>
      </c>
    </row>
    <row r="22" spans="2:13" ht="30" customHeight="1">
      <c r="B22" s="33"/>
      <c r="C22" s="34"/>
      <c r="D22" s="37" t="s">
        <v>46</v>
      </c>
      <c r="E22" s="37" t="s">
        <v>47</v>
      </c>
      <c r="F22" s="37"/>
      <c r="G22" s="38"/>
      <c r="H22" s="81">
        <f>H23+H24</f>
        <v>0</v>
      </c>
      <c r="I22" s="59">
        <f t="shared" si="0"/>
        <v>0</v>
      </c>
      <c r="J22" s="60">
        <f t="shared" si="1"/>
        <v>0</v>
      </c>
      <c r="K22" s="82">
        <f>K23+K24</f>
        <v>0</v>
      </c>
      <c r="L22" s="59">
        <f t="shared" si="2"/>
        <v>0</v>
      </c>
      <c r="M22" s="61">
        <f t="shared" si="3"/>
        <v>0</v>
      </c>
    </row>
    <row r="23" spans="2:13" ht="30" customHeight="1">
      <c r="B23" s="33"/>
      <c r="C23" s="34"/>
      <c r="D23" s="34"/>
      <c r="E23" s="34"/>
      <c r="F23" s="37" t="s">
        <v>25</v>
      </c>
      <c r="G23" s="38"/>
      <c r="H23" s="251"/>
      <c r="I23" s="59">
        <f t="shared" si="0"/>
        <v>0</v>
      </c>
      <c r="J23" s="60">
        <f t="shared" si="1"/>
        <v>0</v>
      </c>
      <c r="K23" s="257"/>
      <c r="L23" s="59">
        <f t="shared" si="2"/>
        <v>0</v>
      </c>
      <c r="M23" s="61">
        <f t="shared" si="3"/>
        <v>0</v>
      </c>
    </row>
    <row r="24" spans="2:13" ht="30" customHeight="1">
      <c r="B24" s="33"/>
      <c r="C24" s="34"/>
      <c r="D24" s="31"/>
      <c r="E24" s="31"/>
      <c r="F24" s="31" t="s">
        <v>26</v>
      </c>
      <c r="G24" s="32"/>
      <c r="H24" s="252"/>
      <c r="I24" s="62">
        <f t="shared" si="0"/>
        <v>0</v>
      </c>
      <c r="J24" s="63">
        <f t="shared" si="1"/>
        <v>0</v>
      </c>
      <c r="K24" s="258"/>
      <c r="L24" s="62">
        <f t="shared" si="2"/>
        <v>0</v>
      </c>
      <c r="M24" s="64">
        <f t="shared" si="3"/>
        <v>0</v>
      </c>
    </row>
    <row r="25" spans="2:13" ht="30" customHeight="1">
      <c r="B25" s="33"/>
      <c r="C25" s="34"/>
      <c r="D25" s="31" t="s">
        <v>27</v>
      </c>
      <c r="E25" s="31"/>
      <c r="F25" s="31"/>
      <c r="G25" s="32"/>
      <c r="H25" s="252"/>
      <c r="I25" s="52">
        <f t="shared" si="0"/>
        <v>0</v>
      </c>
      <c r="J25" s="53">
        <f t="shared" si="1"/>
        <v>0</v>
      </c>
      <c r="K25" s="258"/>
      <c r="L25" s="52">
        <f t="shared" si="2"/>
        <v>0</v>
      </c>
      <c r="M25" s="55">
        <f t="shared" si="3"/>
        <v>0</v>
      </c>
    </row>
    <row r="26" spans="2:13" ht="30" customHeight="1">
      <c r="B26" s="33"/>
      <c r="C26" s="34"/>
      <c r="D26" s="31" t="s">
        <v>28</v>
      </c>
      <c r="E26" s="31"/>
      <c r="F26" s="31"/>
      <c r="G26" s="32"/>
      <c r="H26" s="252"/>
      <c r="I26" s="52">
        <f>H26</f>
        <v>0</v>
      </c>
      <c r="J26" s="91"/>
      <c r="K26" s="258"/>
      <c r="L26" s="52">
        <f>K26</f>
        <v>0</v>
      </c>
      <c r="M26" s="92"/>
    </row>
    <row r="27" spans="2:13" ht="30" customHeight="1">
      <c r="B27" s="33"/>
      <c r="C27" s="34"/>
      <c r="D27" s="49" t="s">
        <v>29</v>
      </c>
      <c r="E27" s="49"/>
      <c r="F27" s="49"/>
      <c r="G27" s="50"/>
      <c r="H27" s="253"/>
      <c r="I27" s="85"/>
      <c r="J27" s="65">
        <f>H27</f>
        <v>0</v>
      </c>
      <c r="K27" s="259"/>
      <c r="L27" s="85"/>
      <c r="M27" s="66">
        <f>K27</f>
        <v>0</v>
      </c>
    </row>
    <row r="28" spans="2:13" ht="30" customHeight="1">
      <c r="B28" s="33"/>
      <c r="C28" s="34"/>
      <c r="D28" s="49" t="s">
        <v>30</v>
      </c>
      <c r="E28" s="49"/>
      <c r="F28" s="49"/>
      <c r="G28" s="50"/>
      <c r="H28" s="253"/>
      <c r="I28" s="86"/>
      <c r="J28" s="65">
        <f>H28</f>
        <v>0</v>
      </c>
      <c r="K28" s="259"/>
      <c r="L28" s="86"/>
      <c r="M28" s="66">
        <f>K28</f>
        <v>0</v>
      </c>
    </row>
    <row r="29" spans="2:13" ht="30" customHeight="1">
      <c r="B29" s="33"/>
      <c r="C29" s="34"/>
      <c r="D29" s="49" t="s">
        <v>31</v>
      </c>
      <c r="E29" s="49"/>
      <c r="F29" s="49"/>
      <c r="G29" s="50"/>
      <c r="H29" s="253"/>
      <c r="I29" s="86"/>
      <c r="J29" s="65">
        <f>H29</f>
        <v>0</v>
      </c>
      <c r="K29" s="259"/>
      <c r="L29" s="86"/>
      <c r="M29" s="66">
        <f>K29</f>
        <v>0</v>
      </c>
    </row>
    <row r="30" spans="2:13" ht="30" customHeight="1">
      <c r="B30" s="33"/>
      <c r="C30" s="34"/>
      <c r="D30" s="49" t="s">
        <v>41</v>
      </c>
      <c r="E30" s="49"/>
      <c r="F30" s="49"/>
      <c r="G30" s="50"/>
      <c r="H30" s="87"/>
      <c r="I30" s="85"/>
      <c r="J30" s="88"/>
      <c r="K30" s="89"/>
      <c r="L30" s="86"/>
      <c r="M30" s="90"/>
    </row>
    <row r="31" spans="2:13" ht="30" customHeight="1">
      <c r="B31" s="33"/>
      <c r="C31" s="127" t="s">
        <v>53</v>
      </c>
      <c r="D31" s="127"/>
      <c r="E31" s="127"/>
      <c r="F31" s="127"/>
      <c r="G31" s="128"/>
      <c r="H31" s="67">
        <f>H32+H33</f>
        <v>0</v>
      </c>
      <c r="I31" s="68">
        <f>SUM(I32:I33)</f>
        <v>0</v>
      </c>
      <c r="J31" s="69">
        <f>SUM(J32:J33)</f>
        <v>0</v>
      </c>
      <c r="K31" s="70">
        <f>K32+K33</f>
        <v>0</v>
      </c>
      <c r="L31" s="68">
        <f>SUM(L32:L33)</f>
        <v>0</v>
      </c>
      <c r="M31" s="71">
        <f>SUM(M32:M33)</f>
        <v>0</v>
      </c>
    </row>
    <row r="32" spans="2:13" ht="30" customHeight="1">
      <c r="B32" s="33"/>
      <c r="C32" s="34"/>
      <c r="D32" s="129" t="s">
        <v>53</v>
      </c>
      <c r="E32" s="129"/>
      <c r="F32" s="129"/>
      <c r="G32" s="130"/>
      <c r="H32" s="250"/>
      <c r="I32" s="56">
        <f>ROUND(H32*$M$4,0)</f>
        <v>0</v>
      </c>
      <c r="J32" s="57">
        <f>H32-I32</f>
        <v>0</v>
      </c>
      <c r="K32" s="256"/>
      <c r="L32" s="56">
        <f>ROUND(K32*$M$4,0)</f>
        <v>0</v>
      </c>
      <c r="M32" s="58">
        <f>K32-L32</f>
        <v>0</v>
      </c>
    </row>
    <row r="33" spans="2:13" ht="30" customHeight="1">
      <c r="B33" s="33"/>
      <c r="C33" s="34"/>
      <c r="D33" s="131" t="s">
        <v>54</v>
      </c>
      <c r="E33" s="131"/>
      <c r="F33" s="131"/>
      <c r="G33" s="132"/>
      <c r="H33" s="252"/>
      <c r="I33" s="52">
        <f>ROUND(H33*$M$4,0)</f>
        <v>0</v>
      </c>
      <c r="J33" s="53">
        <f>H33-I33</f>
        <v>0</v>
      </c>
      <c r="K33" s="258"/>
      <c r="L33" s="62">
        <f>ROUND(K33*$M$4,0)</f>
        <v>0</v>
      </c>
      <c r="M33" s="64">
        <f>K33-L33</f>
        <v>0</v>
      </c>
    </row>
    <row r="34" spans="2:13" ht="30" customHeight="1">
      <c r="B34" s="33"/>
      <c r="C34" s="31" t="s">
        <v>32</v>
      </c>
      <c r="D34" s="131"/>
      <c r="E34" s="131"/>
      <c r="F34" s="131"/>
      <c r="G34" s="132"/>
      <c r="H34" s="51">
        <f>H35+H36</f>
        <v>0</v>
      </c>
      <c r="I34" s="52">
        <f>SUM(I35:I36)</f>
        <v>0</v>
      </c>
      <c r="J34" s="53">
        <f>SUM(J35:J36)</f>
        <v>0</v>
      </c>
      <c r="K34" s="54">
        <f>K35+K36</f>
        <v>0</v>
      </c>
      <c r="L34" s="52">
        <f>SUM(L35:L36)</f>
        <v>0</v>
      </c>
      <c r="M34" s="55">
        <f>SUM(M35:M36)</f>
        <v>0</v>
      </c>
    </row>
    <row r="35" spans="2:13" ht="30" customHeight="1">
      <c r="B35" s="33"/>
      <c r="C35" s="34"/>
      <c r="D35" s="129" t="s">
        <v>55</v>
      </c>
      <c r="E35" s="129"/>
      <c r="F35" s="129"/>
      <c r="G35" s="130"/>
      <c r="H35" s="250"/>
      <c r="I35" s="56">
        <f>ROUND(H35*$M$4,0)</f>
        <v>0</v>
      </c>
      <c r="J35" s="57">
        <f>H35-I35</f>
        <v>0</v>
      </c>
      <c r="K35" s="256"/>
      <c r="L35" s="56">
        <f>ROUND(K35*$M$4,0)</f>
        <v>0</v>
      </c>
      <c r="M35" s="58">
        <f>K35-L35</f>
        <v>0</v>
      </c>
    </row>
    <row r="36" spans="2:13" ht="30" customHeight="1" thickBot="1">
      <c r="B36" s="103"/>
      <c r="C36" s="104"/>
      <c r="D36" s="296" t="s">
        <v>56</v>
      </c>
      <c r="E36" s="296"/>
      <c r="F36" s="296"/>
      <c r="G36" s="297"/>
      <c r="H36" s="254"/>
      <c r="I36" s="105">
        <f>ROUND(H36*$M$4,0)</f>
        <v>0</v>
      </c>
      <c r="J36" s="106">
        <f>H36-I36</f>
        <v>0</v>
      </c>
      <c r="K36" s="260"/>
      <c r="L36" s="107">
        <f>ROUND(K36*$M$4,0)</f>
        <v>0</v>
      </c>
      <c r="M36" s="108">
        <f>K36-L36</f>
        <v>0</v>
      </c>
    </row>
    <row r="37" spans="2:13" ht="30" customHeight="1" thickTop="1" thickBot="1">
      <c r="B37" s="39" t="s">
        <v>33</v>
      </c>
      <c r="C37" s="40"/>
      <c r="D37" s="40"/>
      <c r="E37" s="40"/>
      <c r="F37" s="40"/>
      <c r="G37" s="41"/>
      <c r="H37" s="255"/>
      <c r="I37" s="94">
        <f>ROUND(H37*$M$8,0)</f>
        <v>0</v>
      </c>
      <c r="J37" s="95">
        <f>H37-I37</f>
        <v>0</v>
      </c>
      <c r="K37" s="96"/>
      <c r="L37" s="97"/>
      <c r="M37" s="98"/>
    </row>
    <row r="38" spans="2:13" ht="24.95" customHeight="1">
      <c r="B38" s="16"/>
      <c r="C38" s="16"/>
      <c r="D38" s="16"/>
      <c r="E38" s="16"/>
      <c r="F38" s="16"/>
      <c r="G38" s="16"/>
      <c r="H38" s="16"/>
      <c r="I38" s="16"/>
      <c r="J38" s="16"/>
      <c r="K38" s="16"/>
      <c r="L38" s="16"/>
      <c r="M38" s="16"/>
    </row>
    <row r="39" spans="2:13" ht="24.95" customHeight="1">
      <c r="B39" s="15"/>
      <c r="C39" s="15"/>
      <c r="D39" s="16"/>
      <c r="E39" s="16"/>
      <c r="F39" s="16"/>
      <c r="G39" s="16"/>
      <c r="H39" s="16"/>
      <c r="I39" s="16"/>
      <c r="J39" s="16"/>
      <c r="K39" s="16"/>
      <c r="L39" s="16"/>
      <c r="M39" s="16"/>
    </row>
    <row r="40" spans="2:13">
      <c r="B40" s="17"/>
      <c r="C40" s="17"/>
      <c r="D40" s="17"/>
      <c r="E40" s="17"/>
      <c r="F40" s="17"/>
    </row>
    <row r="41" spans="2:13">
      <c r="B41" s="17"/>
      <c r="C41" s="17"/>
      <c r="D41" s="17"/>
      <c r="E41" s="17"/>
      <c r="F41" s="17"/>
    </row>
    <row r="43" spans="2:13" ht="39.950000000000003" customHeight="1">
      <c r="B43" s="122" t="s">
        <v>59</v>
      </c>
      <c r="C43" s="122"/>
      <c r="D43" s="122"/>
      <c r="E43" s="122"/>
      <c r="F43" s="122"/>
      <c r="G43" s="122"/>
    </row>
    <row r="44" spans="2:13" ht="39.950000000000003" customHeight="1" thickBot="1">
      <c r="H44" s="309" t="s">
        <v>48</v>
      </c>
      <c r="I44" s="309"/>
      <c r="J44" s="75" t="s">
        <v>14</v>
      </c>
      <c r="L44" s="317" t="s">
        <v>62</v>
      </c>
      <c r="M44" s="318"/>
    </row>
    <row r="45" spans="2:13" ht="30" customHeight="1">
      <c r="H45" s="72" t="s">
        <v>11</v>
      </c>
      <c r="I45" s="73" t="s">
        <v>12</v>
      </c>
      <c r="J45" s="74" t="s">
        <v>13</v>
      </c>
      <c r="L45" s="136" t="s">
        <v>36</v>
      </c>
      <c r="M45" s="137">
        <f>'【様式4-2】按分率算定表 (解体・仮設)'!D122</f>
        <v>0</v>
      </c>
    </row>
    <row r="46" spans="2:13" ht="30" customHeight="1" thickBot="1">
      <c r="H46" s="77">
        <f>'【様式4-2】按分率算定表 (解体・仮設)'!C69</f>
        <v>0</v>
      </c>
      <c r="I46" s="78">
        <f>'【様式4-2】按分率算定表 (解体・仮設)'!D69</f>
        <v>0</v>
      </c>
      <c r="J46" s="79">
        <f>'【様式4-2】按分率算定表 (解体・仮設)'!E69</f>
        <v>0</v>
      </c>
      <c r="L46" s="136" t="s">
        <v>37</v>
      </c>
      <c r="M46" s="137">
        <f>'【様式4-2】按分率算定表 (解体・仮設)'!D123</f>
        <v>0</v>
      </c>
    </row>
    <row r="47" spans="2:13" ht="15.75" customHeight="1">
      <c r="H47" s="76"/>
      <c r="I47" s="76"/>
      <c r="J47" s="76"/>
      <c r="L47" s="34"/>
      <c r="M47" s="138"/>
    </row>
    <row r="48" spans="2:13" ht="39.950000000000003" customHeight="1" thickBot="1">
      <c r="H48" s="309" t="s">
        <v>49</v>
      </c>
      <c r="I48" s="309"/>
      <c r="J48" s="75" t="s">
        <v>14</v>
      </c>
      <c r="L48" s="317" t="s">
        <v>63</v>
      </c>
      <c r="M48" s="318"/>
    </row>
    <row r="49" spans="2:13" ht="30" customHeight="1">
      <c r="H49" s="72" t="s">
        <v>11</v>
      </c>
      <c r="I49" s="73" t="s">
        <v>12</v>
      </c>
      <c r="J49" s="74" t="s">
        <v>13</v>
      </c>
      <c r="L49" s="93" t="s">
        <v>36</v>
      </c>
      <c r="M49" s="80">
        <f>'【様式4-1】按分率算定表（本体）'!$D$122</f>
        <v>0.505</v>
      </c>
    </row>
    <row r="50" spans="2:13" ht="30" customHeight="1" thickBot="1">
      <c r="H50" s="77">
        <f>'【様式4-1】按分率算定表（本体）'!C69</f>
        <v>40</v>
      </c>
      <c r="I50" s="78">
        <f>'【様式4-1】按分率算定表（本体）'!D69</f>
        <v>20</v>
      </c>
      <c r="J50" s="79">
        <f>'【様式4-1】按分率算定表（本体）'!E69</f>
        <v>15</v>
      </c>
      <c r="L50" s="93" t="s">
        <v>37</v>
      </c>
      <c r="M50" s="80">
        <f>'【様式4-1】按分率算定表（本体）'!$D$123</f>
        <v>0.495</v>
      </c>
    </row>
    <row r="51" spans="2:13" ht="9.9499999999999993" customHeight="1">
      <c r="H51" s="19"/>
      <c r="I51" s="19"/>
      <c r="J51" s="19"/>
      <c r="L51" s="30"/>
    </row>
    <row r="52" spans="2:13" ht="9.9499999999999993" customHeight="1" thickBot="1">
      <c r="H52" s="310"/>
      <c r="I52" s="310"/>
      <c r="J52" s="310"/>
      <c r="K52" s="310"/>
      <c r="L52" s="310"/>
      <c r="M52" s="310"/>
    </row>
    <row r="53" spans="2:13" ht="24" customHeight="1">
      <c r="B53" s="298"/>
      <c r="C53" s="299"/>
      <c r="D53" s="299"/>
      <c r="E53" s="299"/>
      <c r="F53" s="299"/>
      <c r="G53" s="300"/>
      <c r="H53" s="311" t="s">
        <v>17</v>
      </c>
      <c r="I53" s="313"/>
      <c r="J53" s="314"/>
      <c r="K53" s="315" t="s">
        <v>51</v>
      </c>
      <c r="L53" s="307"/>
      <c r="M53" s="308"/>
    </row>
    <row r="54" spans="2:13" s="14" customFormat="1" ht="40.5" customHeight="1" thickBot="1">
      <c r="B54" s="301"/>
      <c r="C54" s="302"/>
      <c r="D54" s="302"/>
      <c r="E54" s="302"/>
      <c r="F54" s="302"/>
      <c r="G54" s="303"/>
      <c r="H54" s="312"/>
      <c r="I54" s="113" t="s">
        <v>42</v>
      </c>
      <c r="J54" s="114" t="s">
        <v>43</v>
      </c>
      <c r="K54" s="316"/>
      <c r="L54" s="42" t="s">
        <v>44</v>
      </c>
      <c r="M54" s="43" t="s">
        <v>45</v>
      </c>
    </row>
    <row r="55" spans="2:13" s="14" customFormat="1" ht="30" customHeight="1" thickTop="1" thickBot="1">
      <c r="B55" s="304" t="s">
        <v>52</v>
      </c>
      <c r="C55" s="305"/>
      <c r="D55" s="305"/>
      <c r="E55" s="305"/>
      <c r="F55" s="305"/>
      <c r="G55" s="306"/>
      <c r="H55" s="112">
        <f>H56+H78</f>
        <v>386100000</v>
      </c>
      <c r="I55" s="115">
        <f>I56+I78</f>
        <v>193869500</v>
      </c>
      <c r="J55" s="115">
        <f>J56+J78</f>
        <v>192230500</v>
      </c>
      <c r="K55" s="118"/>
      <c r="L55" s="119"/>
      <c r="M55" s="120"/>
    </row>
    <row r="56" spans="2:13" ht="30" customHeight="1" thickTop="1" thickBot="1">
      <c r="B56" s="99" t="s">
        <v>18</v>
      </c>
      <c r="C56" s="100"/>
      <c r="D56" s="100"/>
      <c r="E56" s="100"/>
      <c r="F56" s="100"/>
      <c r="G56" s="101"/>
      <c r="H56" s="102">
        <f>H57+H72+H75</f>
        <v>353100000</v>
      </c>
      <c r="I56" s="52">
        <f>I57+I72+I75</f>
        <v>177204500</v>
      </c>
      <c r="J56" s="53">
        <f>J57+J72+J75</f>
        <v>175895500</v>
      </c>
      <c r="K56" s="116">
        <f>K57+K72+K75</f>
        <v>352066000</v>
      </c>
      <c r="L56" s="117">
        <f>+L57+L72+L75</f>
        <v>176682330</v>
      </c>
      <c r="M56" s="117">
        <f>M57+M72+M75</f>
        <v>175383670</v>
      </c>
    </row>
    <row r="57" spans="2:13" ht="30" customHeight="1" thickTop="1">
      <c r="B57" s="33"/>
      <c r="C57" s="31" t="s">
        <v>19</v>
      </c>
      <c r="D57" s="31"/>
      <c r="E57" s="31"/>
      <c r="F57" s="31"/>
      <c r="G57" s="32"/>
      <c r="H57" s="51">
        <f>H58+H59+H62+H63+H66+H67+H68+H69+H70</f>
        <v>353100000</v>
      </c>
      <c r="I57" s="52">
        <f>I58+I59+I62+I63+I66+I67</f>
        <v>177204500</v>
      </c>
      <c r="J57" s="53">
        <f>J58+J59+J62+J63+J66+J68+J69+J70</f>
        <v>175895500</v>
      </c>
      <c r="K57" s="54">
        <f>K58+K59+K62+K63+K66+K67+K68+K69+K70</f>
        <v>352066000</v>
      </c>
      <c r="L57" s="52">
        <f>L58+L59+L62+L63+L66+L67</f>
        <v>176682330</v>
      </c>
      <c r="M57" s="55">
        <f>M58+M59+M62+M63+M66+M68+M69+M70</f>
        <v>175383670</v>
      </c>
    </row>
    <row r="58" spans="2:13" ht="30" customHeight="1">
      <c r="B58" s="33"/>
      <c r="C58" s="34"/>
      <c r="D58" s="35" t="s">
        <v>20</v>
      </c>
      <c r="E58" s="35" t="s">
        <v>21</v>
      </c>
      <c r="F58" s="35"/>
      <c r="G58" s="36"/>
      <c r="H58" s="159">
        <v>330000000</v>
      </c>
      <c r="I58" s="56">
        <f>ROUND(H58*$M$49,0)</f>
        <v>166650000</v>
      </c>
      <c r="J58" s="57">
        <f>H58-I58</f>
        <v>163350000</v>
      </c>
      <c r="K58" s="160">
        <v>330000000</v>
      </c>
      <c r="L58" s="56">
        <f>ROUND(K58*$M$49,0)</f>
        <v>166650000</v>
      </c>
      <c r="M58" s="58">
        <f>K58-L58</f>
        <v>163350000</v>
      </c>
    </row>
    <row r="59" spans="2:13" ht="30" customHeight="1">
      <c r="B59" s="33"/>
      <c r="C59" s="34"/>
      <c r="D59" s="133" t="s">
        <v>22</v>
      </c>
      <c r="E59" s="133" t="s">
        <v>57</v>
      </c>
      <c r="F59" s="133"/>
      <c r="G59" s="134"/>
      <c r="H59" s="81">
        <f>SUM(H60:H61)</f>
        <v>11000000</v>
      </c>
      <c r="I59" s="59">
        <f>SUM(I60:I61)</f>
        <v>5555000</v>
      </c>
      <c r="J59" s="156">
        <f>J60</f>
        <v>5445000</v>
      </c>
      <c r="K59" s="82">
        <f>SUM(K60:K61)</f>
        <v>11000000</v>
      </c>
      <c r="L59" s="59">
        <f>SUM(L60:L61)</f>
        <v>5555000</v>
      </c>
      <c r="M59" s="61">
        <f>M60</f>
        <v>5445000</v>
      </c>
    </row>
    <row r="60" spans="2:13" ht="30" customHeight="1">
      <c r="B60" s="33"/>
      <c r="C60" s="34"/>
      <c r="D60" s="133"/>
      <c r="E60" s="133"/>
      <c r="F60" s="133" t="s">
        <v>72</v>
      </c>
      <c r="G60" s="134"/>
      <c r="H60" s="161">
        <v>11000000</v>
      </c>
      <c r="I60" s="59">
        <f>ROUND(H60*$M$49,0)</f>
        <v>5555000</v>
      </c>
      <c r="J60" s="156">
        <f>H60-I60</f>
        <v>5445000</v>
      </c>
      <c r="K60" s="164">
        <v>11000000</v>
      </c>
      <c r="L60" s="59">
        <f>ROUND(K60*$M$49,0)</f>
        <v>5555000</v>
      </c>
      <c r="M60" s="61">
        <f>K60-L60</f>
        <v>5445000</v>
      </c>
    </row>
    <row r="61" spans="2:13" ht="30" customHeight="1">
      <c r="B61" s="33"/>
      <c r="C61" s="34"/>
      <c r="D61" s="133"/>
      <c r="E61" s="133"/>
      <c r="F61" s="133" t="s">
        <v>73</v>
      </c>
      <c r="G61" s="134"/>
      <c r="H61" s="161">
        <v>0</v>
      </c>
      <c r="I61" s="59">
        <f>H61</f>
        <v>0</v>
      </c>
      <c r="J61" s="158"/>
      <c r="K61" s="164">
        <v>0</v>
      </c>
      <c r="L61" s="59">
        <f>K61</f>
        <v>0</v>
      </c>
      <c r="M61" s="158"/>
    </row>
    <row r="62" spans="2:13" ht="30" customHeight="1">
      <c r="B62" s="33"/>
      <c r="C62" s="34"/>
      <c r="D62" s="37" t="s">
        <v>23</v>
      </c>
      <c r="E62" s="37" t="s">
        <v>24</v>
      </c>
      <c r="F62" s="37"/>
      <c r="G62" s="38"/>
      <c r="H62" s="161">
        <v>0</v>
      </c>
      <c r="I62" s="59">
        <f>ROUND(H62*$M$49,0)</f>
        <v>0</v>
      </c>
      <c r="J62" s="157">
        <f>H62-I62</f>
        <v>0</v>
      </c>
      <c r="K62" s="164">
        <v>0</v>
      </c>
      <c r="L62" s="59">
        <f>ROUND(K62*$M$49,0)</f>
        <v>0</v>
      </c>
      <c r="M62" s="61">
        <f t="shared" ref="M62:M67" si="4">K62-L62</f>
        <v>0</v>
      </c>
    </row>
    <row r="63" spans="2:13" ht="30" customHeight="1">
      <c r="B63" s="33"/>
      <c r="C63" s="34"/>
      <c r="D63" s="37" t="s">
        <v>46</v>
      </c>
      <c r="E63" s="37" t="s">
        <v>47</v>
      </c>
      <c r="F63" s="37"/>
      <c r="G63" s="38"/>
      <c r="H63" s="81">
        <f>H64+H65</f>
        <v>9900000</v>
      </c>
      <c r="I63" s="59">
        <f>ROUND(H63*$M$49,0)</f>
        <v>4999500</v>
      </c>
      <c r="J63" s="60">
        <f>H63-I63</f>
        <v>4900500</v>
      </c>
      <c r="K63" s="82">
        <f>K64+K65</f>
        <v>8866000</v>
      </c>
      <c r="L63" s="59">
        <f>ROUND(K63*$M$49,0)</f>
        <v>4477330</v>
      </c>
      <c r="M63" s="61">
        <f t="shared" si="4"/>
        <v>4388670</v>
      </c>
    </row>
    <row r="64" spans="2:13" ht="30" customHeight="1">
      <c r="B64" s="33"/>
      <c r="C64" s="34"/>
      <c r="D64" s="34"/>
      <c r="E64" s="34"/>
      <c r="F64" s="37" t="s">
        <v>25</v>
      </c>
      <c r="G64" s="38"/>
      <c r="H64" s="161">
        <v>9900000</v>
      </c>
      <c r="I64" s="59">
        <f>ROUND(H64*$M$49,0)</f>
        <v>4999500</v>
      </c>
      <c r="J64" s="60">
        <f>H64-I64</f>
        <v>4900500</v>
      </c>
      <c r="K64" s="164">
        <v>8866000</v>
      </c>
      <c r="L64" s="59">
        <f>ROUND(K64*$M$49,0)</f>
        <v>4477330</v>
      </c>
      <c r="M64" s="61">
        <f t="shared" si="4"/>
        <v>4388670</v>
      </c>
    </row>
    <row r="65" spans="2:13" ht="30" customHeight="1">
      <c r="B65" s="33"/>
      <c r="C65" s="34"/>
      <c r="D65" s="31"/>
      <c r="E65" s="31"/>
      <c r="F65" s="31" t="s">
        <v>26</v>
      </c>
      <c r="G65" s="32"/>
      <c r="H65" s="162">
        <v>0</v>
      </c>
      <c r="I65" s="62">
        <f>ROUND(H65*$M$49,0)</f>
        <v>0</v>
      </c>
      <c r="J65" s="63">
        <f>H65-I65</f>
        <v>0</v>
      </c>
      <c r="K65" s="165">
        <v>0</v>
      </c>
      <c r="L65" s="62">
        <f>ROUND(K65*$M$49,0)</f>
        <v>0</v>
      </c>
      <c r="M65" s="64">
        <f t="shared" si="4"/>
        <v>0</v>
      </c>
    </row>
    <row r="66" spans="2:13" ht="30" customHeight="1">
      <c r="B66" s="33"/>
      <c r="C66" s="34"/>
      <c r="D66" s="31" t="s">
        <v>27</v>
      </c>
      <c r="E66" s="31"/>
      <c r="F66" s="31"/>
      <c r="G66" s="32"/>
      <c r="H66" s="162">
        <v>0</v>
      </c>
      <c r="I66" s="52">
        <f>ROUND(H66*$M$49,0)</f>
        <v>0</v>
      </c>
      <c r="J66" s="53">
        <f>H66-I66</f>
        <v>0</v>
      </c>
      <c r="K66" s="165">
        <v>0</v>
      </c>
      <c r="L66" s="52">
        <f>ROUND(K66*$M$49,0)</f>
        <v>0</v>
      </c>
      <c r="M66" s="55">
        <f t="shared" si="4"/>
        <v>0</v>
      </c>
    </row>
    <row r="67" spans="2:13" ht="30" customHeight="1">
      <c r="B67" s="33"/>
      <c r="C67" s="34"/>
      <c r="D67" s="31" t="s">
        <v>28</v>
      </c>
      <c r="E67" s="31"/>
      <c r="F67" s="31"/>
      <c r="G67" s="32"/>
      <c r="H67" s="162">
        <v>0</v>
      </c>
      <c r="I67" s="52">
        <f>H67</f>
        <v>0</v>
      </c>
      <c r="J67" s="91"/>
      <c r="K67" s="165">
        <v>0</v>
      </c>
      <c r="L67" s="52">
        <f>K67</f>
        <v>0</v>
      </c>
      <c r="M67" s="92">
        <f t="shared" si="4"/>
        <v>0</v>
      </c>
    </row>
    <row r="68" spans="2:13" ht="30" customHeight="1">
      <c r="B68" s="33"/>
      <c r="C68" s="34"/>
      <c r="D68" s="49" t="s">
        <v>29</v>
      </c>
      <c r="E68" s="49"/>
      <c r="F68" s="49"/>
      <c r="G68" s="50"/>
      <c r="H68" s="163">
        <v>2200000</v>
      </c>
      <c r="I68" s="85"/>
      <c r="J68" s="65">
        <f>H68</f>
        <v>2200000</v>
      </c>
      <c r="K68" s="166">
        <v>2200000</v>
      </c>
      <c r="L68" s="85"/>
      <c r="M68" s="66">
        <f>K68</f>
        <v>2200000</v>
      </c>
    </row>
    <row r="69" spans="2:13" ht="30" customHeight="1">
      <c r="B69" s="33"/>
      <c r="C69" s="34"/>
      <c r="D69" s="49" t="s">
        <v>30</v>
      </c>
      <c r="E69" s="49"/>
      <c r="F69" s="49"/>
      <c r="G69" s="50"/>
      <c r="H69" s="163">
        <v>0</v>
      </c>
      <c r="I69" s="86"/>
      <c r="J69" s="65">
        <f>H69</f>
        <v>0</v>
      </c>
      <c r="K69" s="166">
        <v>0</v>
      </c>
      <c r="L69" s="86"/>
      <c r="M69" s="66">
        <f>K69</f>
        <v>0</v>
      </c>
    </row>
    <row r="70" spans="2:13" ht="30" customHeight="1">
      <c r="B70" s="33"/>
      <c r="C70" s="34"/>
      <c r="D70" s="49" t="s">
        <v>31</v>
      </c>
      <c r="E70" s="49"/>
      <c r="F70" s="49"/>
      <c r="G70" s="50"/>
      <c r="H70" s="163">
        <v>0</v>
      </c>
      <c r="I70" s="86"/>
      <c r="J70" s="65">
        <f>H70</f>
        <v>0</v>
      </c>
      <c r="K70" s="166">
        <v>0</v>
      </c>
      <c r="L70" s="86"/>
      <c r="M70" s="66">
        <f>K70</f>
        <v>0</v>
      </c>
    </row>
    <row r="71" spans="2:13" ht="30" customHeight="1">
      <c r="B71" s="33"/>
      <c r="C71" s="34"/>
      <c r="D71" s="49" t="s">
        <v>41</v>
      </c>
      <c r="E71" s="49"/>
      <c r="F71" s="49"/>
      <c r="G71" s="50"/>
      <c r="H71" s="87"/>
      <c r="I71" s="85"/>
      <c r="J71" s="88"/>
      <c r="K71" s="89"/>
      <c r="L71" s="86"/>
      <c r="M71" s="90"/>
    </row>
    <row r="72" spans="2:13" ht="30" customHeight="1">
      <c r="B72" s="33"/>
      <c r="C72" s="127" t="s">
        <v>53</v>
      </c>
      <c r="D72" s="127"/>
      <c r="E72" s="127"/>
      <c r="F72" s="127"/>
      <c r="G72" s="128"/>
      <c r="H72" s="67">
        <f>H73+H74</f>
        <v>0</v>
      </c>
      <c r="I72" s="68">
        <f>SUM(I73:I74)</f>
        <v>0</v>
      </c>
      <c r="J72" s="69">
        <f>SUM(J73:J74)</f>
        <v>0</v>
      </c>
      <c r="K72" s="70">
        <f>K73+K74</f>
        <v>0</v>
      </c>
      <c r="L72" s="68">
        <f>SUM(L73:L74)</f>
        <v>0</v>
      </c>
      <c r="M72" s="71">
        <f>SUM(M73:M74)</f>
        <v>0</v>
      </c>
    </row>
    <row r="73" spans="2:13" ht="30" customHeight="1">
      <c r="B73" s="33"/>
      <c r="C73" s="34"/>
      <c r="D73" s="129" t="s">
        <v>53</v>
      </c>
      <c r="E73" s="129"/>
      <c r="F73" s="129"/>
      <c r="G73" s="130"/>
      <c r="H73" s="159">
        <v>0</v>
      </c>
      <c r="I73" s="56">
        <f>ROUND(H73*$M$45,0)</f>
        <v>0</v>
      </c>
      <c r="J73" s="57">
        <f>H73-I73</f>
        <v>0</v>
      </c>
      <c r="K73" s="160">
        <v>0</v>
      </c>
      <c r="L73" s="56">
        <f>ROUND(K73*$M$45,0)</f>
        <v>0</v>
      </c>
      <c r="M73" s="58">
        <f>K73-L73</f>
        <v>0</v>
      </c>
    </row>
    <row r="74" spans="2:13" ht="30" customHeight="1">
      <c r="B74" s="33"/>
      <c r="C74" s="34"/>
      <c r="D74" s="131" t="s">
        <v>54</v>
      </c>
      <c r="E74" s="131"/>
      <c r="F74" s="131"/>
      <c r="G74" s="132"/>
      <c r="H74" s="162">
        <v>0</v>
      </c>
      <c r="I74" s="52">
        <f>ROUND(H74*$M$45,0)</f>
        <v>0</v>
      </c>
      <c r="J74" s="53">
        <f>H74-I74</f>
        <v>0</v>
      </c>
      <c r="K74" s="165">
        <v>0</v>
      </c>
      <c r="L74" s="62">
        <f>ROUND(K74*$M$45,0)</f>
        <v>0</v>
      </c>
      <c r="M74" s="64">
        <f>K74-L74</f>
        <v>0</v>
      </c>
    </row>
    <row r="75" spans="2:13" ht="30" customHeight="1">
      <c r="B75" s="33"/>
      <c r="C75" s="31" t="s">
        <v>32</v>
      </c>
      <c r="D75" s="131"/>
      <c r="E75" s="131"/>
      <c r="F75" s="131"/>
      <c r="G75" s="132"/>
      <c r="H75" s="51">
        <f>H76+H77</f>
        <v>0</v>
      </c>
      <c r="I75" s="52">
        <f>SUM(I76:I77)</f>
        <v>0</v>
      </c>
      <c r="J75" s="53">
        <f>SUM(J76:J77)</f>
        <v>0</v>
      </c>
      <c r="K75" s="54">
        <f>K76+K77</f>
        <v>0</v>
      </c>
      <c r="L75" s="52">
        <f>SUM(L76:L77)</f>
        <v>0</v>
      </c>
      <c r="M75" s="55">
        <f>SUM(M76:M77)</f>
        <v>0</v>
      </c>
    </row>
    <row r="76" spans="2:13" ht="30" customHeight="1">
      <c r="B76" s="33"/>
      <c r="C76" s="34"/>
      <c r="D76" s="129" t="s">
        <v>55</v>
      </c>
      <c r="E76" s="129"/>
      <c r="F76" s="129"/>
      <c r="G76" s="130"/>
      <c r="H76" s="159">
        <v>0</v>
      </c>
      <c r="I76" s="56">
        <f>ROUND(H76*$M$45,0)</f>
        <v>0</v>
      </c>
      <c r="J76" s="57">
        <f>H76-I76</f>
        <v>0</v>
      </c>
      <c r="K76" s="160">
        <v>0</v>
      </c>
      <c r="L76" s="56">
        <f>ROUND(K76*$M$45,0)</f>
        <v>0</v>
      </c>
      <c r="M76" s="58">
        <f>K76-L76</f>
        <v>0</v>
      </c>
    </row>
    <row r="77" spans="2:13" ht="30" customHeight="1" thickBot="1">
      <c r="B77" s="103"/>
      <c r="C77" s="104"/>
      <c r="D77" s="296" t="s">
        <v>56</v>
      </c>
      <c r="E77" s="296"/>
      <c r="F77" s="296"/>
      <c r="G77" s="297"/>
      <c r="H77" s="167">
        <v>0</v>
      </c>
      <c r="I77" s="105">
        <f>ROUND(H77*$M$45,0)</f>
        <v>0</v>
      </c>
      <c r="J77" s="106">
        <f>H77-I77</f>
        <v>0</v>
      </c>
      <c r="K77" s="168">
        <v>0</v>
      </c>
      <c r="L77" s="107">
        <f>ROUND(K77*$M$45,0)</f>
        <v>0</v>
      </c>
      <c r="M77" s="108">
        <f>K77-L77</f>
        <v>0</v>
      </c>
    </row>
    <row r="78" spans="2:13" ht="30" customHeight="1" thickTop="1" thickBot="1">
      <c r="B78" s="39" t="s">
        <v>33</v>
      </c>
      <c r="C78" s="40"/>
      <c r="D78" s="40"/>
      <c r="E78" s="40"/>
      <c r="F78" s="40"/>
      <c r="G78" s="41"/>
      <c r="H78" s="169">
        <v>33000000</v>
      </c>
      <c r="I78" s="94">
        <f>ROUND(H78*$M$49,0)</f>
        <v>16665000</v>
      </c>
      <c r="J78" s="95">
        <f>H78-I78</f>
        <v>16335000</v>
      </c>
      <c r="K78" s="96"/>
      <c r="L78" s="97"/>
      <c r="M78" s="98"/>
    </row>
    <row r="79" spans="2:13" ht="24.95" customHeight="1">
      <c r="B79" s="16"/>
      <c r="C79" s="16"/>
      <c r="D79" s="16"/>
      <c r="E79" s="16"/>
      <c r="F79" s="16"/>
      <c r="G79" s="16"/>
      <c r="H79" s="16"/>
      <c r="I79" s="16"/>
      <c r="J79" s="16"/>
      <c r="K79" s="16"/>
      <c r="L79" s="16"/>
      <c r="M79" s="16"/>
    </row>
    <row r="80" spans="2:13" ht="24.95" customHeight="1">
      <c r="B80" s="15"/>
      <c r="C80" s="15"/>
      <c r="D80" s="16"/>
      <c r="E80" s="16"/>
      <c r="F80" s="16"/>
      <c r="G80" s="16"/>
      <c r="H80" s="16"/>
      <c r="I80" s="16"/>
      <c r="J80" s="16"/>
      <c r="K80" s="16"/>
      <c r="L80" s="16"/>
      <c r="M80" s="16"/>
    </row>
  </sheetData>
  <mergeCells count="24">
    <mergeCell ref="B55:G55"/>
    <mergeCell ref="D77:G77"/>
    <mergeCell ref="B53:G54"/>
    <mergeCell ref="H53:H54"/>
    <mergeCell ref="I53:J53"/>
    <mergeCell ref="K53:K54"/>
    <mergeCell ref="L53:M53"/>
    <mergeCell ref="H44:I44"/>
    <mergeCell ref="L44:M44"/>
    <mergeCell ref="H48:I48"/>
    <mergeCell ref="L48:M48"/>
    <mergeCell ref="H52:M52"/>
    <mergeCell ref="D36:G36"/>
    <mergeCell ref="B12:G13"/>
    <mergeCell ref="B14:G14"/>
    <mergeCell ref="L12:M12"/>
    <mergeCell ref="H3:I3"/>
    <mergeCell ref="H7:I7"/>
    <mergeCell ref="H11:M11"/>
    <mergeCell ref="H12:H13"/>
    <mergeCell ref="I12:J12"/>
    <mergeCell ref="K12:K13"/>
    <mergeCell ref="L7:M7"/>
    <mergeCell ref="L3:M3"/>
  </mergeCells>
  <phoneticPr fontId="3"/>
  <printOptions horizontalCentered="1"/>
  <pageMargins left="0.23622047244094491" right="0.39370078740157483" top="0.39370078740157483" bottom="0.39370078740157483" header="0.31496062992125984" footer="0.31496062992125984"/>
  <pageSetup paperSize="9" scale="46" orientation="landscape" r:id="rId1"/>
  <rowBreaks count="1" manualBreakCount="1">
    <brk id="39" max="12" man="1"/>
  </rowBreaks>
  <ignoredErrors>
    <ignoredError sqref="I34:J34 L34:M34" 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K60"/>
  <sheetViews>
    <sheetView view="pageBreakPreview" zoomScale="60" zoomScaleNormal="55" workbookViewId="0"/>
  </sheetViews>
  <sheetFormatPr defaultRowHeight="25.9" customHeight="1"/>
  <cols>
    <col min="1" max="2" width="15" customWidth="1"/>
    <col min="3" max="10" width="17.75" customWidth="1"/>
  </cols>
  <sheetData>
    <row r="1" spans="1:10" ht="24">
      <c r="A1" s="187" t="s">
        <v>144</v>
      </c>
    </row>
    <row r="2" spans="1:10" ht="33">
      <c r="A2" s="220" t="s">
        <v>112</v>
      </c>
    </row>
    <row r="3" spans="1:10" ht="18.75">
      <c r="A3" s="219"/>
    </row>
    <row r="4" spans="1:10" ht="18.75">
      <c r="A4" s="191"/>
    </row>
    <row r="5" spans="1:10" ht="25.9" customHeight="1" thickBot="1">
      <c r="A5" s="206" t="s">
        <v>136</v>
      </c>
    </row>
    <row r="6" spans="1:10" ht="45" customHeight="1">
      <c r="A6" s="334" t="s">
        <v>95</v>
      </c>
      <c r="B6" s="337" t="s">
        <v>96</v>
      </c>
      <c r="C6" s="198" t="s">
        <v>97</v>
      </c>
      <c r="D6" s="330" t="s">
        <v>124</v>
      </c>
      <c r="E6" s="330" t="s">
        <v>99</v>
      </c>
      <c r="F6" s="330" t="s">
        <v>125</v>
      </c>
      <c r="G6" s="330" t="s">
        <v>100</v>
      </c>
      <c r="H6" s="198" t="s">
        <v>101</v>
      </c>
      <c r="I6" s="319" t="s">
        <v>113</v>
      </c>
      <c r="J6" s="321"/>
    </row>
    <row r="7" spans="1:10" ht="45" customHeight="1">
      <c r="A7" s="335"/>
      <c r="B7" s="338"/>
      <c r="C7" s="199" t="s">
        <v>98</v>
      </c>
      <c r="D7" s="331"/>
      <c r="E7" s="331"/>
      <c r="F7" s="331"/>
      <c r="G7" s="331"/>
      <c r="H7" s="199" t="s">
        <v>102</v>
      </c>
      <c r="I7" s="320"/>
      <c r="J7" s="321"/>
    </row>
    <row r="8" spans="1:10" ht="24">
      <c r="A8" s="335"/>
      <c r="B8" s="338"/>
      <c r="C8" s="211" t="s">
        <v>103</v>
      </c>
      <c r="D8" s="211" t="s">
        <v>104</v>
      </c>
      <c r="E8" s="211" t="s">
        <v>105</v>
      </c>
      <c r="F8" s="211" t="s">
        <v>106</v>
      </c>
      <c r="G8" s="211" t="s">
        <v>107</v>
      </c>
      <c r="H8" s="211" t="s">
        <v>108</v>
      </c>
      <c r="I8" s="216" t="s">
        <v>109</v>
      </c>
      <c r="J8" s="192"/>
    </row>
    <row r="9" spans="1:10" ht="24.75" thickBot="1">
      <c r="A9" s="336"/>
      <c r="B9" s="339"/>
      <c r="C9" s="217" t="s">
        <v>110</v>
      </c>
      <c r="D9" s="217" t="s">
        <v>110</v>
      </c>
      <c r="E9" s="217" t="s">
        <v>110</v>
      </c>
      <c r="F9" s="217" t="s">
        <v>110</v>
      </c>
      <c r="G9" s="217" t="s">
        <v>110</v>
      </c>
      <c r="H9" s="217" t="s">
        <v>110</v>
      </c>
      <c r="I9" s="218" t="s">
        <v>110</v>
      </c>
      <c r="J9" s="193"/>
    </row>
    <row r="10" spans="1:10" ht="60" customHeight="1">
      <c r="A10" s="189" t="s">
        <v>114</v>
      </c>
      <c r="B10" s="190" t="s">
        <v>116</v>
      </c>
      <c r="C10" s="202">
        <f>'【様式4-3】実支出予定額算定表'!J14</f>
        <v>0</v>
      </c>
      <c r="D10" s="196"/>
      <c r="E10" s="202">
        <f>C10-D10</f>
        <v>0</v>
      </c>
      <c r="F10" s="202">
        <f>'【様式4-3】実支出予定額算定表'!M15</f>
        <v>0</v>
      </c>
      <c r="G10" s="202">
        <f>IF(E10&gt;F10,ROUNDDOWN(F10*3/4,0),ROUNDDOWN(E10*3/4,0))</f>
        <v>0</v>
      </c>
      <c r="H10" s="196"/>
      <c r="I10" s="204">
        <f>IF(G10&gt;H10,ROUNDDOWN(H10,-3),ROUNDDOWN(G10,-3))</f>
        <v>0</v>
      </c>
      <c r="J10" s="193"/>
    </row>
    <row r="11" spans="1:10" ht="60" customHeight="1" thickBot="1">
      <c r="A11" s="194" t="s">
        <v>115</v>
      </c>
      <c r="B11" s="195" t="s">
        <v>116</v>
      </c>
      <c r="C11" s="203">
        <f>'【様式4-3】実支出予定額算定表'!I14</f>
        <v>0</v>
      </c>
      <c r="D11" s="197"/>
      <c r="E11" s="203">
        <f>C11-D11</f>
        <v>0</v>
      </c>
      <c r="F11" s="203">
        <f>'【様式4-3】実支出予定額算定表'!L15</f>
        <v>0</v>
      </c>
      <c r="G11" s="203">
        <f>IF(E11&gt;F11,ROUNDDOWN(F11*3/4,0),ROUNDDOWN(E11*3/4,0))</f>
        <v>0</v>
      </c>
      <c r="H11" s="197"/>
      <c r="I11" s="205">
        <f>IF(G11&gt;H11,ROUNDDOWN(H11,-3),ROUNDDOWN(G11,-3))</f>
        <v>0</v>
      </c>
      <c r="J11" s="193"/>
    </row>
    <row r="12" spans="1:10" ht="60" customHeight="1" thickTop="1" thickBot="1">
      <c r="A12" s="322" t="s">
        <v>111</v>
      </c>
      <c r="B12" s="323"/>
      <c r="C12" s="200">
        <f t="shared" ref="C12:I12" si="0">SUM(C10:C11)</f>
        <v>0</v>
      </c>
      <c r="D12" s="200">
        <f t="shared" si="0"/>
        <v>0</v>
      </c>
      <c r="E12" s="200">
        <f t="shared" si="0"/>
        <v>0</v>
      </c>
      <c r="F12" s="200">
        <f t="shared" si="0"/>
        <v>0</v>
      </c>
      <c r="G12" s="200">
        <f t="shared" si="0"/>
        <v>0</v>
      </c>
      <c r="H12" s="200">
        <f t="shared" si="0"/>
        <v>0</v>
      </c>
      <c r="I12" s="201">
        <f t="shared" si="0"/>
        <v>0</v>
      </c>
      <c r="J12" s="193"/>
    </row>
    <row r="13" spans="1:10" ht="18.75">
      <c r="A13" s="191" t="s">
        <v>117</v>
      </c>
    </row>
    <row r="14" spans="1:10" ht="18.75">
      <c r="A14" s="191" t="s">
        <v>131</v>
      </c>
    </row>
    <row r="15" spans="1:10" ht="18.75">
      <c r="A15" s="191" t="s">
        <v>132</v>
      </c>
    </row>
    <row r="16" spans="1:10" ht="18.75"/>
    <row r="17" spans="1:11" ht="18.75"/>
    <row r="18" spans="1:11" ht="25.9" customHeight="1" thickBot="1">
      <c r="A18" s="206" t="s">
        <v>137</v>
      </c>
    </row>
    <row r="19" spans="1:11" ht="44.45" customHeight="1">
      <c r="A19" s="324" t="s">
        <v>95</v>
      </c>
      <c r="B19" s="327" t="s">
        <v>96</v>
      </c>
      <c r="C19" s="330" t="s">
        <v>126</v>
      </c>
      <c r="D19" s="330" t="s">
        <v>127</v>
      </c>
      <c r="E19" s="198" t="s">
        <v>97</v>
      </c>
      <c r="F19" s="330" t="s">
        <v>128</v>
      </c>
      <c r="G19" s="330" t="s">
        <v>129</v>
      </c>
      <c r="H19" s="330" t="s">
        <v>99</v>
      </c>
      <c r="I19" s="330" t="s">
        <v>130</v>
      </c>
      <c r="J19" s="332" t="s">
        <v>113</v>
      </c>
      <c r="K19" s="321"/>
    </row>
    <row r="20" spans="1:11" ht="44.45" customHeight="1">
      <c r="A20" s="325"/>
      <c r="B20" s="328"/>
      <c r="C20" s="331"/>
      <c r="D20" s="331"/>
      <c r="E20" s="199" t="s">
        <v>98</v>
      </c>
      <c r="F20" s="331"/>
      <c r="G20" s="331"/>
      <c r="H20" s="331"/>
      <c r="I20" s="331"/>
      <c r="J20" s="333"/>
      <c r="K20" s="321"/>
    </row>
    <row r="21" spans="1:11" ht="24">
      <c r="A21" s="325"/>
      <c r="B21" s="328"/>
      <c r="C21" s="212" t="s">
        <v>103</v>
      </c>
      <c r="D21" s="212" t="s">
        <v>118</v>
      </c>
      <c r="E21" s="212" t="s">
        <v>119</v>
      </c>
      <c r="F21" s="212" t="s">
        <v>120</v>
      </c>
      <c r="G21" s="212" t="s">
        <v>107</v>
      </c>
      <c r="H21" s="212" t="s">
        <v>121</v>
      </c>
      <c r="I21" s="212" t="s">
        <v>122</v>
      </c>
      <c r="J21" s="213" t="s">
        <v>109</v>
      </c>
      <c r="K21" s="192"/>
    </row>
    <row r="22" spans="1:11" ht="24.75" thickBot="1">
      <c r="A22" s="326"/>
      <c r="B22" s="329"/>
      <c r="C22" s="214" t="s">
        <v>110</v>
      </c>
      <c r="D22" s="214" t="s">
        <v>110</v>
      </c>
      <c r="E22" s="214" t="s">
        <v>110</v>
      </c>
      <c r="F22" s="214" t="s">
        <v>110</v>
      </c>
      <c r="G22" s="214" t="s">
        <v>110</v>
      </c>
      <c r="H22" s="214" t="s">
        <v>110</v>
      </c>
      <c r="I22" s="214" t="s">
        <v>110</v>
      </c>
      <c r="J22" s="215" t="s">
        <v>110</v>
      </c>
      <c r="K22" s="193"/>
    </row>
    <row r="23" spans="1:11" ht="60" customHeight="1">
      <c r="A23" s="189" t="s">
        <v>114</v>
      </c>
      <c r="B23" s="190" t="s">
        <v>116</v>
      </c>
      <c r="C23" s="202">
        <f>ROUNDDOWN(I10*4/3,0)</f>
        <v>0</v>
      </c>
      <c r="D23" s="202">
        <f>ROUNDDOWN(C23/4,0)</f>
        <v>0</v>
      </c>
      <c r="E23" s="202">
        <f>'【様式4-3】実支出予定額算定表'!J14</f>
        <v>0</v>
      </c>
      <c r="F23" s="207">
        <f>I10</f>
        <v>0</v>
      </c>
      <c r="G23" s="196"/>
      <c r="H23" s="207">
        <f>E23-F23-G23</f>
        <v>0</v>
      </c>
      <c r="I23" s="202">
        <f>ROUNDDOWN(H23/2,0)</f>
        <v>0</v>
      </c>
      <c r="J23" s="204">
        <f>IF(D23&gt;I23,ROUNDDOWN(I23,-3),ROUNDDOWN(D23,-3))</f>
        <v>0</v>
      </c>
      <c r="K23" s="193"/>
    </row>
    <row r="24" spans="1:11" ht="60" customHeight="1" thickBot="1">
      <c r="A24" s="194" t="s">
        <v>115</v>
      </c>
      <c r="B24" s="195" t="s">
        <v>116</v>
      </c>
      <c r="C24" s="203">
        <f>ROUNDDOWN(I11*4/3,0)</f>
        <v>0</v>
      </c>
      <c r="D24" s="203">
        <f>ROUNDDOWN(C24/4,0)</f>
        <v>0</v>
      </c>
      <c r="E24" s="203">
        <f>'【様式4-3】実支出予定額算定表'!I14</f>
        <v>0</v>
      </c>
      <c r="F24" s="208">
        <f>I11</f>
        <v>0</v>
      </c>
      <c r="G24" s="197"/>
      <c r="H24" s="207">
        <f>E24-F24-G24</f>
        <v>0</v>
      </c>
      <c r="I24" s="202">
        <f>ROUNDDOWN(H24/2,0)</f>
        <v>0</v>
      </c>
      <c r="J24" s="204">
        <f>IF(D24&gt;I24,ROUNDDOWN(I24,-3),ROUNDDOWN(D24,-3))</f>
        <v>0</v>
      </c>
      <c r="K24" s="193"/>
    </row>
    <row r="25" spans="1:11" ht="60" customHeight="1" thickTop="1" thickBot="1">
      <c r="A25" s="322" t="s">
        <v>111</v>
      </c>
      <c r="B25" s="323"/>
      <c r="C25" s="209">
        <f t="shared" ref="C25:J25" si="1">SUM(C23:C24)</f>
        <v>0</v>
      </c>
      <c r="D25" s="209">
        <f t="shared" si="1"/>
        <v>0</v>
      </c>
      <c r="E25" s="209">
        <f t="shared" si="1"/>
        <v>0</v>
      </c>
      <c r="F25" s="209">
        <f t="shared" si="1"/>
        <v>0</v>
      </c>
      <c r="G25" s="200">
        <f t="shared" si="1"/>
        <v>0</v>
      </c>
      <c r="H25" s="209">
        <f t="shared" si="1"/>
        <v>0</v>
      </c>
      <c r="I25" s="209">
        <f t="shared" si="1"/>
        <v>0</v>
      </c>
      <c r="J25" s="210">
        <f t="shared" si="1"/>
        <v>0</v>
      </c>
      <c r="K25" s="193"/>
    </row>
    <row r="26" spans="1:11" ht="18.75">
      <c r="A26" s="191" t="s">
        <v>133</v>
      </c>
    </row>
    <row r="27" spans="1:11" ht="18.75">
      <c r="A27" s="191" t="s">
        <v>134</v>
      </c>
    </row>
    <row r="28" spans="1:11" ht="18.75">
      <c r="A28" s="191" t="s">
        <v>135</v>
      </c>
    </row>
    <row r="29" spans="1:11" ht="18.75">
      <c r="A29" s="191" t="s">
        <v>123</v>
      </c>
    </row>
    <row r="30" spans="1:11" ht="15.75" customHeight="1"/>
    <row r="31" spans="1:11" ht="15.75" customHeight="1"/>
    <row r="32" spans="1:11" ht="15.75" customHeight="1"/>
    <row r="33" spans="1:10" ht="33">
      <c r="A33" s="220" t="s">
        <v>112</v>
      </c>
    </row>
    <row r="34" spans="1:10" ht="18.75">
      <c r="A34" s="219"/>
    </row>
    <row r="35" spans="1:10" ht="18.75">
      <c r="A35" s="191"/>
    </row>
    <row r="36" spans="1:10" ht="25.9" customHeight="1" thickBot="1">
      <c r="A36" s="206" t="s">
        <v>136</v>
      </c>
    </row>
    <row r="37" spans="1:10" ht="45" customHeight="1">
      <c r="A37" s="334" t="s">
        <v>95</v>
      </c>
      <c r="B37" s="337" t="s">
        <v>96</v>
      </c>
      <c r="C37" s="198" t="s">
        <v>97</v>
      </c>
      <c r="D37" s="330" t="s">
        <v>124</v>
      </c>
      <c r="E37" s="330" t="s">
        <v>99</v>
      </c>
      <c r="F37" s="330" t="s">
        <v>125</v>
      </c>
      <c r="G37" s="330" t="s">
        <v>100</v>
      </c>
      <c r="H37" s="198" t="s">
        <v>101</v>
      </c>
      <c r="I37" s="319" t="s">
        <v>113</v>
      </c>
      <c r="J37" s="321"/>
    </row>
    <row r="38" spans="1:10" ht="45" customHeight="1">
      <c r="A38" s="335"/>
      <c r="B38" s="338"/>
      <c r="C38" s="199" t="s">
        <v>98</v>
      </c>
      <c r="D38" s="331"/>
      <c r="E38" s="331"/>
      <c r="F38" s="331"/>
      <c r="G38" s="331"/>
      <c r="H38" s="199" t="s">
        <v>102</v>
      </c>
      <c r="I38" s="320"/>
      <c r="J38" s="321"/>
    </row>
    <row r="39" spans="1:10" ht="24">
      <c r="A39" s="335"/>
      <c r="B39" s="338"/>
      <c r="C39" s="211" t="s">
        <v>103</v>
      </c>
      <c r="D39" s="211" t="s">
        <v>104</v>
      </c>
      <c r="E39" s="211" t="s">
        <v>105</v>
      </c>
      <c r="F39" s="211" t="s">
        <v>106</v>
      </c>
      <c r="G39" s="211" t="s">
        <v>107</v>
      </c>
      <c r="H39" s="211" t="s">
        <v>108</v>
      </c>
      <c r="I39" s="216" t="s">
        <v>109</v>
      </c>
      <c r="J39" s="192"/>
    </row>
    <row r="40" spans="1:10" ht="24.75" thickBot="1">
      <c r="A40" s="336"/>
      <c r="B40" s="339"/>
      <c r="C40" s="217" t="s">
        <v>110</v>
      </c>
      <c r="D40" s="217" t="s">
        <v>110</v>
      </c>
      <c r="E40" s="217" t="s">
        <v>110</v>
      </c>
      <c r="F40" s="217" t="s">
        <v>110</v>
      </c>
      <c r="G40" s="217" t="s">
        <v>110</v>
      </c>
      <c r="H40" s="217" t="s">
        <v>110</v>
      </c>
      <c r="I40" s="218" t="s">
        <v>110</v>
      </c>
      <c r="J40" s="193"/>
    </row>
    <row r="41" spans="1:10" ht="60" customHeight="1">
      <c r="A41" s="189" t="s">
        <v>114</v>
      </c>
      <c r="B41" s="190" t="s">
        <v>116</v>
      </c>
      <c r="C41" s="202">
        <f>'【様式4-3】実支出予定額算定表'!J55</f>
        <v>192230500</v>
      </c>
      <c r="D41" s="196">
        <v>4500000</v>
      </c>
      <c r="E41" s="202">
        <f>C41-D41</f>
        <v>187730500</v>
      </c>
      <c r="F41" s="202">
        <f>'【様式4-3】実支出予定額算定表'!M56</f>
        <v>175383670</v>
      </c>
      <c r="G41" s="202">
        <f>IF(E41&gt;F41,ROUNDDOWN(F41*3/4,0),ROUNDDOWN(E41*3/4,0))</f>
        <v>131537752</v>
      </c>
      <c r="H41" s="196">
        <v>103285500</v>
      </c>
      <c r="I41" s="204">
        <f>IF(G41&gt;H41,ROUNDDOWN(H41,-3),ROUNDDOWN(G41,-3))</f>
        <v>103285000</v>
      </c>
      <c r="J41" s="193"/>
    </row>
    <row r="42" spans="1:10" ht="60" customHeight="1" thickBot="1">
      <c r="A42" s="194" t="s">
        <v>115</v>
      </c>
      <c r="B42" s="195" t="s">
        <v>116</v>
      </c>
      <c r="C42" s="203">
        <f>'【様式4-3】実支出予定額算定表'!I55</f>
        <v>193869500</v>
      </c>
      <c r="D42" s="197">
        <v>4500000</v>
      </c>
      <c r="E42" s="203">
        <f>C42-D42</f>
        <v>189369500</v>
      </c>
      <c r="F42" s="203">
        <f>'【様式4-3】実支出予定額算定表'!L56</f>
        <v>176682330</v>
      </c>
      <c r="G42" s="203">
        <f>IF(E42&gt;F42,ROUNDDOWN(F42*3/4,0),ROUNDDOWN(E42*3/4,0))</f>
        <v>132511747</v>
      </c>
      <c r="H42" s="197">
        <v>104089500</v>
      </c>
      <c r="I42" s="205">
        <f>IF(G42&gt;H42,ROUNDDOWN(H42,-3),ROUNDDOWN(G42,-3))</f>
        <v>104089000</v>
      </c>
      <c r="J42" s="193"/>
    </row>
    <row r="43" spans="1:10" ht="60" customHeight="1" thickTop="1" thickBot="1">
      <c r="A43" s="322" t="s">
        <v>111</v>
      </c>
      <c r="B43" s="323"/>
      <c r="C43" s="200">
        <f t="shared" ref="C43:I43" si="2">SUM(C41:C42)</f>
        <v>386100000</v>
      </c>
      <c r="D43" s="200">
        <f t="shared" si="2"/>
        <v>9000000</v>
      </c>
      <c r="E43" s="200">
        <f t="shared" si="2"/>
        <v>377100000</v>
      </c>
      <c r="F43" s="200">
        <f t="shared" si="2"/>
        <v>352066000</v>
      </c>
      <c r="G43" s="200">
        <f>SUM(G41:G42)</f>
        <v>264049499</v>
      </c>
      <c r="H43" s="200">
        <f t="shared" si="2"/>
        <v>207375000</v>
      </c>
      <c r="I43" s="201">
        <f t="shared" si="2"/>
        <v>207374000</v>
      </c>
      <c r="J43" s="193"/>
    </row>
    <row r="44" spans="1:10" ht="18.75">
      <c r="A44" s="191" t="s">
        <v>117</v>
      </c>
    </row>
    <row r="45" spans="1:10" ht="18.75">
      <c r="A45" s="191" t="s">
        <v>131</v>
      </c>
    </row>
    <row r="46" spans="1:10" ht="18.75">
      <c r="A46" s="191" t="s">
        <v>132</v>
      </c>
    </row>
    <row r="47" spans="1:10" ht="18.75"/>
    <row r="48" spans="1:10" ht="18.75"/>
    <row r="49" spans="1:11" ht="25.9" customHeight="1" thickBot="1">
      <c r="A49" s="206" t="s">
        <v>137</v>
      </c>
    </row>
    <row r="50" spans="1:11" ht="44.45" customHeight="1">
      <c r="A50" s="324" t="s">
        <v>95</v>
      </c>
      <c r="B50" s="327" t="s">
        <v>96</v>
      </c>
      <c r="C50" s="330" t="s">
        <v>126</v>
      </c>
      <c r="D50" s="330" t="s">
        <v>127</v>
      </c>
      <c r="E50" s="198" t="s">
        <v>97</v>
      </c>
      <c r="F50" s="330" t="s">
        <v>128</v>
      </c>
      <c r="G50" s="330" t="s">
        <v>129</v>
      </c>
      <c r="H50" s="330" t="s">
        <v>99</v>
      </c>
      <c r="I50" s="330" t="s">
        <v>130</v>
      </c>
      <c r="J50" s="332" t="s">
        <v>113</v>
      </c>
      <c r="K50" s="321"/>
    </row>
    <row r="51" spans="1:11" ht="44.45" customHeight="1">
      <c r="A51" s="325"/>
      <c r="B51" s="328"/>
      <c r="C51" s="331"/>
      <c r="D51" s="331"/>
      <c r="E51" s="199" t="s">
        <v>98</v>
      </c>
      <c r="F51" s="331"/>
      <c r="G51" s="331"/>
      <c r="H51" s="331"/>
      <c r="I51" s="331"/>
      <c r="J51" s="333"/>
      <c r="K51" s="321"/>
    </row>
    <row r="52" spans="1:11" ht="24">
      <c r="A52" s="325"/>
      <c r="B52" s="328"/>
      <c r="C52" s="212" t="s">
        <v>103</v>
      </c>
      <c r="D52" s="212" t="s">
        <v>118</v>
      </c>
      <c r="E52" s="212" t="s">
        <v>119</v>
      </c>
      <c r="F52" s="212" t="s">
        <v>120</v>
      </c>
      <c r="G52" s="212" t="s">
        <v>107</v>
      </c>
      <c r="H52" s="212" t="s">
        <v>121</v>
      </c>
      <c r="I52" s="212" t="s">
        <v>122</v>
      </c>
      <c r="J52" s="213" t="s">
        <v>109</v>
      </c>
      <c r="K52" s="192"/>
    </row>
    <row r="53" spans="1:11" ht="24.75" thickBot="1">
      <c r="A53" s="326"/>
      <c r="B53" s="329"/>
      <c r="C53" s="214" t="s">
        <v>110</v>
      </c>
      <c r="D53" s="214" t="s">
        <v>110</v>
      </c>
      <c r="E53" s="214" t="s">
        <v>110</v>
      </c>
      <c r="F53" s="214" t="s">
        <v>110</v>
      </c>
      <c r="G53" s="214" t="s">
        <v>110</v>
      </c>
      <c r="H53" s="214" t="s">
        <v>110</v>
      </c>
      <c r="I53" s="214" t="s">
        <v>110</v>
      </c>
      <c r="J53" s="215" t="s">
        <v>110</v>
      </c>
      <c r="K53" s="193"/>
    </row>
    <row r="54" spans="1:11" ht="60" customHeight="1">
      <c r="A54" s="189" t="s">
        <v>114</v>
      </c>
      <c r="B54" s="190" t="s">
        <v>116</v>
      </c>
      <c r="C54" s="202">
        <f>ROUNDDOWN(I41*4/3,0)</f>
        <v>137713333</v>
      </c>
      <c r="D54" s="202">
        <f>ROUNDDOWN(C54/4,0)</f>
        <v>34428333</v>
      </c>
      <c r="E54" s="202">
        <f>'【様式4-3】実支出予定額算定表'!J55</f>
        <v>192230500</v>
      </c>
      <c r="F54" s="207">
        <f>I41</f>
        <v>103285000</v>
      </c>
      <c r="G54" s="196">
        <v>4500000</v>
      </c>
      <c r="H54" s="207">
        <f>E54-F54-G54</f>
        <v>84445500</v>
      </c>
      <c r="I54" s="202">
        <f>ROUNDDOWN(H54/2,0)</f>
        <v>42222750</v>
      </c>
      <c r="J54" s="204">
        <f>IF(D54&gt;I54,ROUNDDOWN(I54,-3),ROUNDDOWN(D54,-3))</f>
        <v>34428000</v>
      </c>
      <c r="K54" s="193"/>
    </row>
    <row r="55" spans="1:11" ht="60" customHeight="1" thickBot="1">
      <c r="A55" s="194" t="s">
        <v>115</v>
      </c>
      <c r="B55" s="195" t="s">
        <v>116</v>
      </c>
      <c r="C55" s="203">
        <f>ROUNDDOWN(I42*4/3,0)</f>
        <v>138785333</v>
      </c>
      <c r="D55" s="203">
        <f>ROUNDDOWN(C55/4,0)</f>
        <v>34696333</v>
      </c>
      <c r="E55" s="203">
        <f>'【様式4-3】実支出予定額算定表'!I55</f>
        <v>193869500</v>
      </c>
      <c r="F55" s="208">
        <f>I42</f>
        <v>104089000</v>
      </c>
      <c r="G55" s="197">
        <v>4500000</v>
      </c>
      <c r="H55" s="207">
        <f>E55-F55-G55</f>
        <v>85280500</v>
      </c>
      <c r="I55" s="202">
        <f>ROUNDDOWN(H55/2,0)</f>
        <v>42640250</v>
      </c>
      <c r="J55" s="204">
        <f>IF(D55&gt;I55,ROUNDDOWN(I55,-3),ROUNDDOWN(D55,-3))</f>
        <v>34696000</v>
      </c>
      <c r="K55" s="193"/>
    </row>
    <row r="56" spans="1:11" ht="60" customHeight="1" thickTop="1" thickBot="1">
      <c r="A56" s="322" t="s">
        <v>111</v>
      </c>
      <c r="B56" s="323"/>
      <c r="C56" s="209">
        <f t="shared" ref="C56:J56" si="3">SUM(C54:C55)</f>
        <v>276498666</v>
      </c>
      <c r="D56" s="209">
        <f t="shared" si="3"/>
        <v>69124666</v>
      </c>
      <c r="E56" s="209">
        <f t="shared" si="3"/>
        <v>386100000</v>
      </c>
      <c r="F56" s="209">
        <f>SUM(F54:F55)</f>
        <v>207374000</v>
      </c>
      <c r="G56" s="200">
        <f t="shared" si="3"/>
        <v>9000000</v>
      </c>
      <c r="H56" s="209">
        <f t="shared" si="3"/>
        <v>169726000</v>
      </c>
      <c r="I56" s="209">
        <f t="shared" si="3"/>
        <v>84863000</v>
      </c>
      <c r="J56" s="210">
        <f t="shared" si="3"/>
        <v>69124000</v>
      </c>
      <c r="K56" s="193"/>
    </row>
    <row r="57" spans="1:11" ht="18.75">
      <c r="A57" s="191" t="s">
        <v>133</v>
      </c>
    </row>
    <row r="58" spans="1:11" ht="18.75">
      <c r="A58" s="191" t="s">
        <v>134</v>
      </c>
    </row>
    <row r="59" spans="1:11" ht="18.75">
      <c r="A59" s="191" t="s">
        <v>135</v>
      </c>
    </row>
    <row r="60" spans="1:11" ht="18.75">
      <c r="A60" s="191" t="s">
        <v>123</v>
      </c>
    </row>
  </sheetData>
  <mergeCells count="40">
    <mergeCell ref="A56:B56"/>
    <mergeCell ref="K50:K51"/>
    <mergeCell ref="G37:G38"/>
    <mergeCell ref="I37:I38"/>
    <mergeCell ref="J37:J38"/>
    <mergeCell ref="A43:B43"/>
    <mergeCell ref="A50:A53"/>
    <mergeCell ref="B50:B53"/>
    <mergeCell ref="C50:C51"/>
    <mergeCell ref="D50:D51"/>
    <mergeCell ref="F50:F51"/>
    <mergeCell ref="G50:G51"/>
    <mergeCell ref="H50:H51"/>
    <mergeCell ref="I50:I51"/>
    <mergeCell ref="J50:J51"/>
    <mergeCell ref="A37:A40"/>
    <mergeCell ref="B37:B40"/>
    <mergeCell ref="D37:D38"/>
    <mergeCell ref="E37:E38"/>
    <mergeCell ref="F37:F38"/>
    <mergeCell ref="K19:K20"/>
    <mergeCell ref="A25:B25"/>
    <mergeCell ref="C19:C20"/>
    <mergeCell ref="D19:D20"/>
    <mergeCell ref="F19:F20"/>
    <mergeCell ref="G19:G20"/>
    <mergeCell ref="I19:I20"/>
    <mergeCell ref="I6:I7"/>
    <mergeCell ref="J6:J7"/>
    <mergeCell ref="A12:B12"/>
    <mergeCell ref="A19:A22"/>
    <mergeCell ref="B19:B22"/>
    <mergeCell ref="H19:H20"/>
    <mergeCell ref="J19:J20"/>
    <mergeCell ref="A6:A9"/>
    <mergeCell ref="B6:B9"/>
    <mergeCell ref="D6:D7"/>
    <mergeCell ref="E6:E7"/>
    <mergeCell ref="F6:F7"/>
    <mergeCell ref="G6:G7"/>
  </mergeCells>
  <phoneticPr fontId="3"/>
  <printOptions horizontalCentered="1"/>
  <pageMargins left="0.31496062992125984" right="0.31496062992125984" top="0.74803149606299213" bottom="0.55118110236220474" header="0.31496062992125984" footer="0.31496062992125984"/>
  <pageSetup paperSize="9" scale="52" orientation="landscape" cellComments="asDisplayed" r:id="rId1"/>
  <rowBreaks count="1" manualBreakCount="1">
    <brk id="29"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1"/>
  <sheetViews>
    <sheetView workbookViewId="0"/>
  </sheetViews>
  <sheetFormatPr defaultRowHeight="18.75"/>
  <sheetData>
    <row r="1" spans="1:1" ht="24">
      <c r="A1" s="187" t="s">
        <v>84</v>
      </c>
    </row>
    <row r="2" spans="1:1">
      <c r="A2" s="188" t="s">
        <v>85</v>
      </c>
    </row>
    <row r="3" spans="1:1">
      <c r="A3" s="188" t="s">
        <v>93</v>
      </c>
    </row>
    <row r="4" spans="1:1">
      <c r="A4" s="188" t="s">
        <v>91</v>
      </c>
    </row>
    <row r="5" spans="1:1">
      <c r="A5" s="188" t="s">
        <v>90</v>
      </c>
    </row>
    <row r="61" spans="1:1">
      <c r="A61" s="186"/>
    </row>
  </sheetData>
  <phoneticPr fontId="3"/>
  <printOptions horizontalCentered="1"/>
  <pageMargins left="0.51181102362204722" right="0.31496062992125984" top="0.74803149606299213" bottom="0.55118110236220474"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59"/>
  <sheetViews>
    <sheetView workbookViewId="0"/>
  </sheetViews>
  <sheetFormatPr defaultRowHeight="18.75"/>
  <sheetData>
    <row r="1" spans="1:1" ht="24">
      <c r="A1" s="187" t="s">
        <v>84</v>
      </c>
    </row>
    <row r="2" spans="1:1">
      <c r="A2" s="188" t="s">
        <v>86</v>
      </c>
    </row>
    <row r="3" spans="1:1">
      <c r="A3" s="188" t="s">
        <v>94</v>
      </c>
    </row>
    <row r="59" spans="1:1">
      <c r="A59" s="186"/>
    </row>
  </sheetData>
  <phoneticPr fontId="3"/>
  <printOptions horizontalCentered="1"/>
  <pageMargins left="0.51181102362204722" right="0.31496062992125984" top="0.74803149606299213" bottom="0.55118110236220474"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1"/>
  <sheetViews>
    <sheetView workbookViewId="0"/>
  </sheetViews>
  <sheetFormatPr defaultRowHeight="18.75"/>
  <sheetData>
    <row r="1" spans="1:1" ht="24">
      <c r="A1" s="187" t="s">
        <v>87</v>
      </c>
    </row>
    <row r="2" spans="1:1">
      <c r="A2" s="188" t="s">
        <v>88</v>
      </c>
    </row>
    <row r="3" spans="1:1">
      <c r="A3" s="188" t="s">
        <v>94</v>
      </c>
    </row>
    <row r="4" spans="1:1">
      <c r="A4" s="188" t="s">
        <v>92</v>
      </c>
    </row>
    <row r="61" spans="1:1">
      <c r="A61" s="186"/>
    </row>
  </sheetData>
  <phoneticPr fontId="3"/>
  <printOptions horizontalCentered="1"/>
  <pageMargins left="0.51181102362204722" right="0.31496062992125984" top="0.74803149606299213" bottom="0.55118110236220474"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9"/>
  <sheetViews>
    <sheetView workbookViewId="0"/>
  </sheetViews>
  <sheetFormatPr defaultRowHeight="18.75"/>
  <sheetData>
    <row r="1" spans="1:1" ht="24">
      <c r="A1" s="187" t="s">
        <v>87</v>
      </c>
    </row>
    <row r="2" spans="1:1">
      <c r="A2" s="188" t="s">
        <v>89</v>
      </c>
    </row>
    <row r="3" spans="1:1">
      <c r="A3" s="188" t="s">
        <v>94</v>
      </c>
    </row>
    <row r="59" spans="1:1">
      <c r="A59" s="186"/>
    </row>
  </sheetData>
  <phoneticPr fontId="3"/>
  <printOptions horizontalCentered="1"/>
  <pageMargins left="0.51181102362204722" right="0.31496062992125984" top="0.74803149606299213"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【様式4-1】按分率算定表（本体）</vt:lpstr>
      <vt:lpstr>【様式4-2】按分率算定表 (解体・仮設)</vt:lpstr>
      <vt:lpstr>【様式4-3】実支出予定額算定表</vt:lpstr>
      <vt:lpstr>【様式4-4】補助予定額算定表</vt:lpstr>
      <vt:lpstr>保育所等整備交付金（幼保連携・保育所型）</vt:lpstr>
      <vt:lpstr>保育所等整備交付金（幼稚園型）</vt:lpstr>
      <vt:lpstr>認定こども園施設整備交付金（幼保連携・幼稚園型）</vt:lpstr>
      <vt:lpstr>認定こども園施設整備交付金（保育所型）</vt:lpstr>
      <vt:lpstr>'【様式4-1】按分率算定表（本体）'!Print_Area</vt:lpstr>
      <vt:lpstr>'【様式4-2】按分率算定表 (解体・仮設)'!Print_Area</vt:lpstr>
      <vt:lpstr>'【様式4-3】実支出予定額算定表'!Print_Area</vt:lpstr>
      <vt:lpstr>'【様式4-4】補助予定額算定表'!Print_Area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c:creator>
  <cp:lastModifiedBy>落合 史彦</cp:lastModifiedBy>
  <cp:lastPrinted>2020-09-23T07:02:42Z</cp:lastPrinted>
  <dcterms:created xsi:type="dcterms:W3CDTF">2017-11-28T13:43:03Z</dcterms:created>
  <dcterms:modified xsi:type="dcterms:W3CDTF">2020-12-03T05:26:17Z</dcterms:modified>
</cp:coreProperties>
</file>